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'План'!$A$1:$Y$55</definedName>
    <definedName name="_xlnm.Print_Area" localSheetId="0">'Титул'!$A$1:$BA$37</definedName>
  </definedNames>
  <calcPr fullCalcOnLoad="1"/>
</workbook>
</file>

<file path=xl/sharedStrings.xml><?xml version="1.0" encoding="utf-8"?>
<sst xmlns="http://schemas.openxmlformats.org/spreadsheetml/2006/main" count="389" uniqueCount="156">
  <si>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</si>
  <si>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</si>
  <si>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</si>
  <si>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</si>
  <si>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</si>
  <si>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</si>
  <si>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</si>
  <si>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</si>
  <si>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</si>
  <si>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</si>
  <si>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</si>
  <si>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</si>
  <si>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</si>
  <si>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</si>
  <si>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</si>
  <si>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</si>
  <si>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</si>
  <si>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</si>
  <si>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</si>
  <si>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</si>
  <si>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</si>
  <si>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</si>
  <si>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</si>
  <si>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</si>
  <si>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</si>
  <si>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</si>
  <si>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</si>
  <si>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</si>
  <si>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</si>
  <si>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</si>
  <si>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</si>
  <si>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</si>
  <si>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</si>
  <si>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</si>
  <si>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</si>
  <si>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</si>
  <si>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</si>
  <si>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</si>
  <si>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практичні</t>
  </si>
  <si>
    <t>кількість тижнів у триместрі</t>
  </si>
  <si>
    <t>2 курс</t>
  </si>
  <si>
    <t>триместр</t>
  </si>
  <si>
    <t>1</t>
  </si>
  <si>
    <t>2</t>
  </si>
  <si>
    <t>4</t>
  </si>
  <si>
    <t>Розподіл годин на тиждень</t>
  </si>
  <si>
    <t>1.1</t>
  </si>
  <si>
    <t>1.2</t>
  </si>
  <si>
    <t>Педагогічна практика</t>
  </si>
  <si>
    <t>3 курс</t>
  </si>
  <si>
    <t>4 курс</t>
  </si>
  <si>
    <t>Разом п.2.2</t>
  </si>
  <si>
    <t>Педагогічна</t>
  </si>
  <si>
    <t>Філософія і методологія науки</t>
  </si>
  <si>
    <t>Методологія наукових досліджень та організація науково-педагогічної діяльності</t>
  </si>
  <si>
    <t>семестри</t>
  </si>
  <si>
    <t>Якість та надійність технічних систем у машинобудуванні</t>
  </si>
  <si>
    <t>ЗАТВЕРДЖУЮ:</t>
  </si>
  <si>
    <r>
      <t>_________(</t>
    </r>
    <r>
      <rPr>
        <u val="single"/>
        <sz val="20"/>
        <rFont val="Times New Roman"/>
        <family val="1"/>
      </rPr>
      <t>Ковальов В. Д.)</t>
    </r>
    <r>
      <rPr>
        <sz val="20"/>
        <rFont val="Times New Roman"/>
        <family val="1"/>
      </rPr>
      <t>___</t>
    </r>
  </si>
  <si>
    <t xml:space="preserve">                                   II. ЗВЕДЕНІ ДАНІ ПРО БЮДЖЕТ ЧАСУ, тижні                                                                                                                             </t>
  </si>
  <si>
    <t>ІІІ. ПРАКТИКА</t>
  </si>
  <si>
    <t>Семестр</t>
  </si>
  <si>
    <t>Розподіл за ctместрами</t>
  </si>
  <si>
    <t>Кількість кредитів ЄКТС</t>
  </si>
  <si>
    <t>кількість тижнів у семестрі</t>
  </si>
  <si>
    <t>Разом п. 2.1</t>
  </si>
  <si>
    <t>_____________</t>
  </si>
  <si>
    <r>
      <t xml:space="preserve">підготовки: </t>
    </r>
    <r>
      <rPr>
        <b/>
        <sz val="18"/>
        <rFont val="Times New Roman"/>
        <family val="1"/>
      </rPr>
      <t>доктора філософії</t>
    </r>
  </si>
  <si>
    <t>Строк навчання - 4 роки</t>
  </si>
  <si>
    <t>К</t>
  </si>
  <si>
    <t>38</t>
  </si>
  <si>
    <t>Захист дисертаційної роботи</t>
  </si>
  <si>
    <t>2.1.1</t>
  </si>
  <si>
    <t>2.2.1</t>
  </si>
  <si>
    <t>Оптимальне управління технологічними процесами</t>
  </si>
  <si>
    <t>Проектування розподілених систем управління на базі ПЛК</t>
  </si>
  <si>
    <t xml:space="preserve">Г.П. Клименко </t>
  </si>
  <si>
    <t>Сучасні інструменти моделювання та проектування</t>
  </si>
  <si>
    <r>
      <t xml:space="preserve">галузь знань: </t>
    </r>
    <r>
      <rPr>
        <b/>
        <sz val="18"/>
        <rFont val="Times New Roman"/>
        <family val="1"/>
      </rPr>
      <t>15 "Автоматизація та приладобудування"</t>
    </r>
  </si>
  <si>
    <r>
      <t xml:space="preserve">спеціальність: </t>
    </r>
    <r>
      <rPr>
        <b/>
        <sz val="18"/>
        <rFont val="Times New Roman"/>
        <family val="1"/>
      </rPr>
      <t>151 "Автоматизація та комп</t>
    </r>
    <r>
      <rPr>
        <b/>
        <sz val="18"/>
        <rFont val="Calibri"/>
        <family val="2"/>
      </rPr>
      <t>'</t>
    </r>
    <r>
      <rPr>
        <b/>
        <sz val="18"/>
        <rFont val="Times New Roman"/>
        <family val="1"/>
      </rPr>
      <t>ютерно-інтегровані технології"</t>
    </r>
  </si>
  <si>
    <t>Оптимізація інформаційних мереж</t>
  </si>
  <si>
    <r>
      <t>Кваліфікація: доктор філософії з автоматизації та комп</t>
    </r>
    <r>
      <rPr>
        <sz val="20"/>
        <rFont val="Calibri"/>
        <family val="2"/>
      </rPr>
      <t>'</t>
    </r>
    <r>
      <rPr>
        <sz val="20"/>
        <rFont val="Times New Roman"/>
        <family val="1"/>
      </rPr>
      <t>ютерно-інтегрованих технологій</t>
    </r>
  </si>
  <si>
    <r>
      <t xml:space="preserve">освітньо-наукова програма </t>
    </r>
    <r>
      <rPr>
        <b/>
        <sz val="18"/>
        <rFont val="Times New Roman"/>
        <family val="1"/>
      </rPr>
      <t>"Автоматизація та комп'ютерно-інтегровані технології"</t>
    </r>
  </si>
  <si>
    <t>Завідувач кафедри АВП</t>
  </si>
  <si>
    <t>Декан факультету машинобудування</t>
  </si>
  <si>
    <t>В.Д. Кассов</t>
  </si>
  <si>
    <t>І . ГРАФІК ОСВІТНЬОГО ПРОЦЕСУ</t>
  </si>
  <si>
    <t>Атестація</t>
  </si>
  <si>
    <t>IV.  АТЕСТАЦІЯ</t>
  </si>
  <si>
    <t>Гарант осітньо-наукової програми</t>
  </si>
  <si>
    <t>Українська мова як іноземна (для іноземних громадян та осіб без громадянства)</t>
  </si>
  <si>
    <t>проект</t>
  </si>
  <si>
    <t>робота</t>
  </si>
  <si>
    <t>лаб.роб.</t>
  </si>
  <si>
    <t>60</t>
  </si>
  <si>
    <t>30</t>
  </si>
  <si>
    <t xml:space="preserve">30 </t>
  </si>
  <si>
    <t>Т/Д</t>
  </si>
  <si>
    <t>C</t>
  </si>
  <si>
    <t>З</t>
  </si>
  <si>
    <t>Д</t>
  </si>
  <si>
    <t>Д/П</t>
  </si>
  <si>
    <t>А</t>
  </si>
  <si>
    <t>Теоретичне навчання та виконання дослідження</t>
  </si>
  <si>
    <t>Практика (одночасно з виконанням дослідження)</t>
  </si>
  <si>
    <t xml:space="preserve">Форма атестації </t>
  </si>
  <si>
    <t>Науковий семінар за результатами виконання дослідження</t>
  </si>
  <si>
    <t>Екзаменаційна сесія та звіт</t>
  </si>
  <si>
    <t>66</t>
  </si>
  <si>
    <t>36</t>
  </si>
  <si>
    <t>72</t>
  </si>
  <si>
    <t>18</t>
  </si>
  <si>
    <t>54</t>
  </si>
  <si>
    <t>О.В. Разживін</t>
  </si>
  <si>
    <t>Виконання дослідження</t>
  </si>
  <si>
    <t>5, 6</t>
  </si>
  <si>
    <t>"____ " ________ 2021 р.</t>
  </si>
  <si>
    <t>1.2.1</t>
  </si>
  <si>
    <t>1.2.2</t>
  </si>
  <si>
    <t>1.2 Цикл професійної підготовки</t>
  </si>
  <si>
    <t>1.1.1</t>
  </si>
  <si>
    <t>1.1.2</t>
  </si>
  <si>
    <t>Разом п. 1.2</t>
  </si>
  <si>
    <t>Разом п. 1.1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</si>
  <si>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</si>
  <si>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</si>
  <si>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</si>
  <si>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</si>
  <si>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Разом освітня складова підготовки доктора філософії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</si>
  <si>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</si>
  <si>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</si>
  <si>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</si>
  <si>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</si>
  <si>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</si>
  <si>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</si>
  <si>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М.А. Турчанін</t>
  </si>
  <si>
    <t>Комп'ютеризоване проектування складних об'єктів і систем</t>
  </si>
  <si>
    <t xml:space="preserve">Інформаційні технології системного аналізу </t>
  </si>
  <si>
    <r>
      <t xml:space="preserve">форма навчання: </t>
    </r>
    <r>
      <rPr>
        <b/>
        <sz val="18"/>
        <rFont val="Times New Roman"/>
        <family val="1"/>
      </rPr>
      <t>очна</t>
    </r>
  </si>
  <si>
    <t>1.2.3</t>
  </si>
  <si>
    <t>Англійська мова наукового спрямування</t>
  </si>
  <si>
    <t>1.1.2.1</t>
  </si>
  <si>
    <t>1.1.2.2</t>
  </si>
  <si>
    <t>1.1.3</t>
  </si>
  <si>
    <t>108</t>
  </si>
  <si>
    <t>1. ОБОВ'ЯЗКОВІ НАВЧАЛЬНІ ДИСЦИПЛІНИ (ОСВІТНЯ СКЛАДОВА)</t>
  </si>
  <si>
    <t>на основі другого (магістерського)  рівня вищої освіти</t>
  </si>
  <si>
    <t>2. ДИСЦИПЛІНИ ВІЛЬНОГО ВИБОРУ (ОСВІТНЯ СКЛАДОВА)</t>
  </si>
  <si>
    <t>V. ПЛАН ОСВІТНЬОГО ПРОЦЕСУ на 2021/2022 навч. рік</t>
  </si>
  <si>
    <t>2.1.2</t>
  </si>
  <si>
    <t>2.2.2</t>
  </si>
  <si>
    <t>2.2.3</t>
  </si>
  <si>
    <t xml:space="preserve">1.1.  Цикл загальної підготовки </t>
  </si>
  <si>
    <t>Здобувач вищої освіти повинен вибрати одну дисципліну обсягом 6 кредитів ЄКТС на 2 курсі (4 семестр)</t>
  </si>
  <si>
    <t>Здобувач вищої освіти повинен вибрати одну дисципліну обсягом 4 кредити ЄКТС на 2 курсі (4 семестр)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</si>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</sst>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_-;\-* #,##0_-;\ &quot;&quot;_-;_-@_-"/>
    <numFmt numFmtId="213" formatCode="0.0"/>
    <numFmt numFmtId="214" formatCode="#,##0;\-* #,##0_-;\ &quot;&quot;_-;_-@_-"/>
    <numFmt numFmtId="215" formatCode="#,##0.0_-;\-* #,##0.0_-;\ &quot;&quot;_-;_-@_-"/>
    <numFmt numFmtId="216" formatCode="#,##0_ ;\-#,##0\ "/>
    <numFmt numFmtId="217" formatCode="#,##0.0_ ;\-#,##0.0\ "/>
    <numFmt numFmtId="218" formatCode="#,##0.00_ ;\-#,##0.00\ "/>
    <numFmt numFmtId="219" formatCode="#,##0;\-* #,##0_-;\ _-;_-@_-"/>
    <numFmt numFmtId="220" formatCode="#,##0_-;\-* #,##0_-;\ _-;_-@_-"/>
    <numFmt numFmtId="221" formatCode="#,##0.0;\-* #,##0.0_-;\ &quot;&quot;_-;_-@_-"/>
    <numFmt numFmtId="222" formatCode="#,##0.0;\-* #,##0.0_-;\ _-;_-@_-"/>
    <numFmt numFmtId="223" formatCode="[$-FC19]d\ mmmm\ yyyy\ &quot;г.&quot;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65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8"/>
      <name val="Calibri"/>
      <family val="2"/>
    </font>
    <font>
      <sz val="20"/>
      <name val="Calibri"/>
      <family val="2"/>
    </font>
    <font>
      <sz val="14"/>
      <name val="Arial Cyr"/>
      <family val="2"/>
    </font>
    <font>
      <sz val="14"/>
      <name val="Times New Roman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630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22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213" fontId="4" fillId="0" borderId="26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vertical="center"/>
      <protection/>
    </xf>
    <xf numFmtId="0" fontId="17" fillId="0" borderId="0" xfId="53" applyFont="1" applyFill="1">
      <alignment/>
      <protection/>
    </xf>
    <xf numFmtId="220" fontId="3" fillId="0" borderId="29" xfId="0" applyNumberFormat="1" applyFont="1" applyFill="1" applyBorder="1" applyAlignment="1" applyProtection="1">
      <alignment horizontal="center" vertical="center" wrapText="1"/>
      <protection/>
    </xf>
    <xf numFmtId="219" fontId="3" fillId="0" borderId="30" xfId="0" applyNumberFormat="1" applyFont="1" applyFill="1" applyBorder="1" applyAlignment="1" applyProtection="1">
      <alignment horizontal="center" vertical="center"/>
      <protection/>
    </xf>
    <xf numFmtId="219" fontId="3" fillId="0" borderId="31" xfId="0" applyNumberFormat="1" applyFont="1" applyFill="1" applyBorder="1" applyAlignment="1" applyProtection="1">
      <alignment horizontal="center" vertical="center"/>
      <protection/>
    </xf>
    <xf numFmtId="219" fontId="3" fillId="0" borderId="29" xfId="0" applyNumberFormat="1" applyFont="1" applyFill="1" applyBorder="1" applyAlignment="1" applyProtection="1">
      <alignment horizontal="center" vertical="center"/>
      <protection/>
    </xf>
    <xf numFmtId="220" fontId="3" fillId="0" borderId="32" xfId="0" applyNumberFormat="1" applyFont="1" applyFill="1" applyBorder="1" applyAlignment="1" applyProtection="1">
      <alignment horizontal="center" vertical="center"/>
      <protection/>
    </xf>
    <xf numFmtId="220" fontId="3" fillId="0" borderId="11" xfId="0" applyNumberFormat="1" applyFont="1" applyFill="1" applyBorder="1" applyAlignment="1" applyProtection="1">
      <alignment horizontal="center" vertical="center"/>
      <protection/>
    </xf>
    <xf numFmtId="22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19" fontId="5" fillId="0" borderId="34" xfId="0" applyNumberFormat="1" applyFont="1" applyFill="1" applyBorder="1" applyAlignment="1" applyProtection="1">
      <alignment horizontal="center" vertical="center"/>
      <protection/>
    </xf>
    <xf numFmtId="219" fontId="5" fillId="0" borderId="35" xfId="0" applyNumberFormat="1" applyFont="1" applyFill="1" applyBorder="1" applyAlignment="1" applyProtection="1">
      <alignment horizontal="center" vertical="center"/>
      <protection/>
    </xf>
    <xf numFmtId="219" fontId="5" fillId="0" borderId="36" xfId="0" applyNumberFormat="1" applyFont="1" applyFill="1" applyBorder="1" applyAlignment="1" applyProtection="1">
      <alignment horizontal="center" vertical="center"/>
      <protection/>
    </xf>
    <xf numFmtId="220" fontId="3" fillId="0" borderId="17" xfId="0" applyNumberFormat="1" applyFont="1" applyFill="1" applyBorder="1" applyAlignment="1" applyProtection="1">
      <alignment horizontal="center" vertical="center"/>
      <protection/>
    </xf>
    <xf numFmtId="220" fontId="3" fillId="0" borderId="19" xfId="0" applyNumberFormat="1" applyFont="1" applyFill="1" applyBorder="1" applyAlignment="1" applyProtection="1">
      <alignment horizontal="center" vertical="center"/>
      <protection/>
    </xf>
    <xf numFmtId="22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220" fontId="3" fillId="0" borderId="10" xfId="0" applyNumberFormat="1" applyFont="1" applyFill="1" applyBorder="1" applyAlignment="1" applyProtection="1">
      <alignment horizontal="center" vertical="center"/>
      <protection/>
    </xf>
    <xf numFmtId="220" fontId="3" fillId="0" borderId="12" xfId="0" applyNumberFormat="1" applyFont="1" applyFill="1" applyBorder="1" applyAlignment="1" applyProtection="1">
      <alignment horizontal="center" vertical="center"/>
      <protection/>
    </xf>
    <xf numFmtId="220" fontId="3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20" fontId="1" fillId="0" borderId="15" xfId="0" applyNumberFormat="1" applyFont="1" applyFill="1" applyBorder="1" applyAlignment="1" applyProtection="1">
      <alignment horizontal="center" vertical="center" wrapText="1"/>
      <protection/>
    </xf>
    <xf numFmtId="213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22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220" fontId="1" fillId="0" borderId="43" xfId="0" applyNumberFormat="1" applyFont="1" applyFill="1" applyBorder="1" applyAlignment="1" applyProtection="1">
      <alignment horizontal="center" vertical="center" wrapText="1"/>
      <protection/>
    </xf>
    <xf numFmtId="213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20" fontId="1" fillId="0" borderId="19" xfId="0" applyNumberFormat="1" applyFont="1" applyFill="1" applyBorder="1" applyAlignment="1" applyProtection="1">
      <alignment horizontal="center" vertical="center" wrapText="1"/>
      <protection/>
    </xf>
    <xf numFmtId="213" fontId="1" fillId="0" borderId="47" xfId="0" applyNumberFormat="1" applyFont="1" applyFill="1" applyBorder="1" applyAlignment="1" applyProtection="1">
      <alignment horizontal="center" vertical="center"/>
      <protection/>
    </xf>
    <xf numFmtId="213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1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213" fontId="4" fillId="0" borderId="52" xfId="0" applyNumberFormat="1" applyFont="1" applyFill="1" applyBorder="1" applyAlignment="1">
      <alignment horizontal="center" vertical="center"/>
    </xf>
    <xf numFmtId="213" fontId="4" fillId="0" borderId="53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1" fontId="4" fillId="0" borderId="55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1" fontId="1" fillId="0" borderId="11" xfId="0" applyNumberFormat="1" applyFont="1" applyFill="1" applyBorder="1" applyAlignment="1">
      <alignment vertical="center" wrapText="1"/>
    </xf>
    <xf numFmtId="1" fontId="1" fillId="0" borderId="33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22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213" fontId="1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13" fontId="1" fillId="0" borderId="44" xfId="0" applyNumberFormat="1" applyFont="1" applyFill="1" applyBorder="1" applyAlignment="1">
      <alignment horizontal="center" vertical="center" wrapText="1"/>
    </xf>
    <xf numFmtId="213" fontId="4" fillId="0" borderId="32" xfId="0" applyNumberFormat="1" applyFont="1" applyFill="1" applyBorder="1" applyAlignment="1" applyProtection="1">
      <alignment horizontal="center" vertical="center"/>
      <protection/>
    </xf>
    <xf numFmtId="213" fontId="4" fillId="0" borderId="10" xfId="0" applyNumberFormat="1" applyFont="1" applyFill="1" applyBorder="1" applyAlignment="1" applyProtection="1">
      <alignment horizontal="center" vertical="center"/>
      <protection/>
    </xf>
    <xf numFmtId="213" fontId="4" fillId="0" borderId="38" xfId="0" applyNumberFormat="1" applyFont="1" applyFill="1" applyBorder="1" applyAlignment="1" applyProtection="1">
      <alignment horizontal="center" vertical="center"/>
      <protection/>
    </xf>
    <xf numFmtId="213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1" fillId="0" borderId="0" xfId="53" applyFont="1" applyFill="1" applyBorder="1" applyAlignment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49" fontId="1" fillId="0" borderId="0" xfId="53" applyNumberFormat="1" applyFont="1" applyFill="1" applyBorder="1" applyAlignment="1">
      <alignment horizontal="right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213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213" fontId="4" fillId="32" borderId="21" xfId="0" applyNumberFormat="1" applyFont="1" applyFill="1" applyBorder="1" applyAlignment="1" applyProtection="1">
      <alignment horizontal="center" vertical="center"/>
      <protection/>
    </xf>
    <xf numFmtId="0" fontId="4" fillId="32" borderId="39" xfId="0" applyFont="1" applyFill="1" applyBorder="1" applyAlignment="1">
      <alignment/>
    </xf>
    <xf numFmtId="1" fontId="4" fillId="0" borderId="54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" fontId="4" fillId="32" borderId="32" xfId="0" applyNumberFormat="1" applyFont="1" applyFill="1" applyBorder="1" applyAlignment="1" applyProtection="1">
      <alignment horizontal="center" vertical="center"/>
      <protection/>
    </xf>
    <xf numFmtId="1" fontId="4" fillId="32" borderId="10" xfId="0" applyNumberFormat="1" applyFont="1" applyFill="1" applyBorder="1" applyAlignment="1" applyProtection="1">
      <alignment horizontal="center" vertical="center"/>
      <protection/>
    </xf>
    <xf numFmtId="1" fontId="4" fillId="32" borderId="11" xfId="0" applyNumberFormat="1" applyFont="1" applyFill="1" applyBorder="1" applyAlignment="1" applyProtection="1">
      <alignment horizontal="center" vertical="center"/>
      <protection/>
    </xf>
    <xf numFmtId="1" fontId="4" fillId="32" borderId="38" xfId="0" applyNumberFormat="1" applyFont="1" applyFill="1" applyBorder="1" applyAlignment="1" applyProtection="1">
      <alignment horizontal="center" vertical="center"/>
      <protection/>
    </xf>
    <xf numFmtId="1" fontId="4" fillId="32" borderId="33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0" xfId="0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13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/>
    </xf>
    <xf numFmtId="0" fontId="1" fillId="0" borderId="66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213" fontId="1" fillId="0" borderId="47" xfId="0" applyNumberFormat="1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213" fontId="4" fillId="0" borderId="67" xfId="0" applyNumberFormat="1" applyFont="1" applyFill="1" applyBorder="1" applyAlignment="1">
      <alignment horizontal="center" vertical="center" wrapText="1"/>
    </xf>
    <xf numFmtId="213" fontId="4" fillId="0" borderId="5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73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1" fillId="32" borderId="62" xfId="0" applyNumberFormat="1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213" fontId="4" fillId="0" borderId="32" xfId="0" applyNumberFormat="1" applyFont="1" applyFill="1" applyBorder="1" applyAlignment="1">
      <alignment horizontal="center" vertical="center" wrapText="1"/>
    </xf>
    <xf numFmtId="213" fontId="4" fillId="0" borderId="33" xfId="0" applyNumberFormat="1" applyFont="1" applyFill="1" applyBorder="1" applyAlignment="1">
      <alignment horizontal="center"/>
    </xf>
    <xf numFmtId="213" fontId="4" fillId="0" borderId="11" xfId="0" applyNumberFormat="1" applyFont="1" applyFill="1" applyBorder="1" applyAlignment="1">
      <alignment horizontal="center"/>
    </xf>
    <xf numFmtId="213" fontId="4" fillId="0" borderId="11" xfId="0" applyNumberFormat="1" applyFont="1" applyFill="1" applyBorder="1" applyAlignment="1">
      <alignment horizontal="center" vertical="center" wrapText="1"/>
    </xf>
    <xf numFmtId="213" fontId="4" fillId="0" borderId="33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/>
    </xf>
    <xf numFmtId="0" fontId="4" fillId="32" borderId="32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213" fontId="1" fillId="0" borderId="59" xfId="0" applyNumberFormat="1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left" vertical="center" wrapText="1"/>
    </xf>
    <xf numFmtId="213" fontId="1" fillId="0" borderId="76" xfId="0" applyNumberFormat="1" applyFont="1" applyFill="1" applyBorder="1" applyAlignment="1" applyProtection="1">
      <alignment horizontal="center" vertical="center"/>
      <protection/>
    </xf>
    <xf numFmtId="49" fontId="3" fillId="32" borderId="65" xfId="0" applyNumberFormat="1" applyFont="1" applyFill="1" applyBorder="1" applyAlignment="1" applyProtection="1">
      <alignment horizontal="center" vertical="center" wrapText="1"/>
      <protection/>
    </xf>
    <xf numFmtId="0" fontId="3" fillId="32" borderId="22" xfId="0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213" fontId="5" fillId="32" borderId="65" xfId="0" applyNumberFormat="1" applyFont="1" applyFill="1" applyBorder="1" applyAlignment="1" applyProtection="1">
      <alignment horizontal="center" vertical="center" wrapText="1"/>
      <protection/>
    </xf>
    <xf numFmtId="0" fontId="5" fillId="32" borderId="65" xfId="0" applyFont="1" applyFill="1" applyBorder="1" applyAlignment="1" applyProtection="1">
      <alignment horizontal="center" vertical="center" wrapText="1"/>
      <protection/>
    </xf>
    <xf numFmtId="0" fontId="5" fillId="32" borderId="42" xfId="0" applyFont="1" applyFill="1" applyBorder="1" applyAlignment="1" applyProtection="1">
      <alignment horizontal="center" vertical="center" wrapText="1"/>
      <protection/>
    </xf>
    <xf numFmtId="0" fontId="5" fillId="32" borderId="23" xfId="0" applyFont="1" applyFill="1" applyBorder="1" applyAlignment="1" applyProtection="1">
      <alignment horizontal="center" vertical="center" wrapText="1"/>
      <protection/>
    </xf>
    <xf numFmtId="0" fontId="5" fillId="32" borderId="66" xfId="0" applyFont="1" applyFill="1" applyBorder="1" applyAlignment="1" applyProtection="1">
      <alignment horizontal="center" vertical="center" wrapText="1"/>
      <protection/>
    </xf>
    <xf numFmtId="1" fontId="3" fillId="32" borderId="22" xfId="0" applyNumberFormat="1" applyFont="1" applyFill="1" applyBorder="1" applyAlignment="1">
      <alignment horizontal="center" vertical="center" wrapText="1"/>
    </xf>
    <xf numFmtId="1" fontId="3" fillId="32" borderId="24" xfId="0" applyNumberFormat="1" applyFont="1" applyFill="1" applyBorder="1" applyAlignment="1">
      <alignment horizontal="center" vertical="center" wrapText="1"/>
    </xf>
    <xf numFmtId="1" fontId="3" fillId="32" borderId="42" xfId="0" applyNumberFormat="1" applyFont="1" applyFill="1" applyBorder="1" applyAlignment="1">
      <alignment horizontal="center" vertical="center" wrapText="1"/>
    </xf>
    <xf numFmtId="1" fontId="3" fillId="32" borderId="66" xfId="0" applyNumberFormat="1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4" fillId="32" borderId="42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220" fontId="3" fillId="32" borderId="0" xfId="0" applyNumberFormat="1" applyFont="1" applyFill="1" applyBorder="1" applyAlignment="1" applyProtection="1">
      <alignment vertical="center"/>
      <protection/>
    </xf>
    <xf numFmtId="49" fontId="3" fillId="32" borderId="44" xfId="0" applyNumberFormat="1" applyFont="1" applyFill="1" applyBorder="1" applyAlignment="1" applyProtection="1">
      <alignment horizontal="center" vertical="center" wrapText="1"/>
      <protection/>
    </xf>
    <xf numFmtId="49" fontId="3" fillId="32" borderId="31" xfId="54" applyNumberFormat="1" applyFont="1" applyFill="1" applyBorder="1" applyAlignment="1">
      <alignment horizontal="left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213" fontId="3" fillId="32" borderId="44" xfId="0" applyNumberFormat="1" applyFont="1" applyFill="1" applyBorder="1" applyAlignment="1" applyProtection="1">
      <alignment horizontal="center" vertical="center" wrapText="1"/>
      <protection/>
    </xf>
    <xf numFmtId="0" fontId="3" fillId="32" borderId="44" xfId="0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43" xfId="0" applyNumberFormat="1" applyFont="1" applyFill="1" applyBorder="1" applyAlignment="1">
      <alignment horizontal="center" vertical="center" wrapText="1"/>
    </xf>
    <xf numFmtId="1" fontId="3" fillId="32" borderId="30" xfId="0" applyNumberFormat="1" applyFont="1" applyFill="1" applyBorder="1" applyAlignment="1">
      <alignment horizontal="center" vertical="center" wrapText="1"/>
    </xf>
    <xf numFmtId="1" fontId="3" fillId="32" borderId="29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49" fontId="3" fillId="32" borderId="59" xfId="0" applyNumberFormat="1" applyFont="1" applyFill="1" applyBorder="1" applyAlignment="1" applyProtection="1">
      <alignment horizontal="center" vertical="center" wrapText="1"/>
      <protection/>
    </xf>
    <xf numFmtId="49" fontId="3" fillId="32" borderId="59" xfId="54" applyNumberFormat="1" applyFont="1" applyFill="1" applyBorder="1" applyAlignment="1">
      <alignment horizontal="left" vertical="center" wrapText="1"/>
      <protection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0" fontId="3" fillId="32" borderId="5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213" fontId="3" fillId="32" borderId="59" xfId="0" applyNumberFormat="1" applyFont="1" applyFill="1" applyBorder="1" applyAlignment="1" applyProtection="1">
      <alignment horizontal="center" vertical="center" wrapText="1"/>
      <protection/>
    </xf>
    <xf numFmtId="0" fontId="3" fillId="32" borderId="59" xfId="0" applyFont="1" applyFill="1" applyBorder="1" applyAlignment="1" applyProtection="1">
      <alignment horizontal="center" vertical="center" wrapText="1"/>
      <protection/>
    </xf>
    <xf numFmtId="0" fontId="3" fillId="32" borderId="57" xfId="0" applyFont="1" applyFill="1" applyBorder="1" applyAlignment="1" applyProtection="1">
      <alignment horizontal="center" vertical="center" wrapText="1"/>
      <protection/>
    </xf>
    <xf numFmtId="0" fontId="3" fillId="32" borderId="58" xfId="0" applyFont="1" applyFill="1" applyBorder="1" applyAlignment="1" applyProtection="1">
      <alignment horizontal="center" vertical="center" wrapText="1"/>
      <protection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27" xfId="0" applyNumberFormat="1" applyFont="1" applyFill="1" applyBorder="1" applyAlignment="1">
      <alignment horizontal="center" vertical="center" wrapText="1"/>
    </xf>
    <xf numFmtId="1" fontId="3" fillId="32" borderId="57" xfId="0" applyNumberFormat="1" applyFont="1" applyFill="1" applyBorder="1" applyAlignment="1">
      <alignment horizontal="center" vertical="center" wrapText="1"/>
    </xf>
    <xf numFmtId="1" fontId="3" fillId="32" borderId="58" xfId="0" applyNumberFormat="1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/>
    </xf>
    <xf numFmtId="0" fontId="1" fillId="32" borderId="4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left" wrapText="1"/>
    </xf>
    <xf numFmtId="0" fontId="3" fillId="32" borderId="65" xfId="0" applyFont="1" applyFill="1" applyBorder="1" applyAlignment="1" applyProtection="1">
      <alignment horizontal="left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79" xfId="53" applyFont="1" applyFill="1" applyBorder="1" applyAlignment="1">
      <alignment horizontal="center" vertical="center" wrapText="1"/>
      <protection/>
    </xf>
    <xf numFmtId="0" fontId="1" fillId="0" borderId="42" xfId="53" applyFont="1" applyFill="1" applyBorder="1" applyAlignment="1">
      <alignment horizontal="center" vertical="center" wrapText="1"/>
      <protection/>
    </xf>
    <xf numFmtId="0" fontId="1" fillId="0" borderId="71" xfId="53" applyFont="1" applyFill="1" applyBorder="1" applyAlignment="1">
      <alignment horizontal="center" vertical="center" wrapText="1"/>
      <protection/>
    </xf>
    <xf numFmtId="0" fontId="1" fillId="0" borderId="73" xfId="53" applyFont="1" applyFill="1" applyBorder="1" applyAlignment="1">
      <alignment horizontal="center" vertical="center" wrapText="1"/>
      <protection/>
    </xf>
    <xf numFmtId="0" fontId="1" fillId="0" borderId="66" xfId="53" applyFont="1" applyFill="1" applyBorder="1" applyAlignment="1">
      <alignment horizontal="center" vertical="center" wrapText="1"/>
      <protection/>
    </xf>
    <xf numFmtId="0" fontId="1" fillId="0" borderId="74" xfId="53" applyFont="1" applyFill="1" applyBorder="1" applyAlignment="1">
      <alignment horizontal="center" vertical="center" wrapText="1"/>
      <protection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1" fillId="0" borderId="67" xfId="53" applyFont="1" applyFill="1" applyBorder="1" applyAlignment="1">
      <alignment horizontal="center" vertical="center" wrapText="1"/>
      <protection/>
    </xf>
    <xf numFmtId="0" fontId="1" fillId="0" borderId="68" xfId="53" applyFont="1" applyFill="1" applyBorder="1" applyAlignment="1">
      <alignment horizontal="center" vertical="center" wrapText="1"/>
      <protection/>
    </xf>
    <xf numFmtId="0" fontId="1" fillId="0" borderId="49" xfId="53" applyFont="1" applyFill="1" applyBorder="1" applyAlignment="1">
      <alignment horizontal="center" vertical="center" wrapText="1"/>
      <protection/>
    </xf>
    <xf numFmtId="0" fontId="1" fillId="0" borderId="62" xfId="53" applyFont="1" applyFill="1" applyBorder="1" applyAlignment="1">
      <alignment horizontal="center" vertical="center" wrapText="1"/>
      <protection/>
    </xf>
    <xf numFmtId="0" fontId="1" fillId="0" borderId="78" xfId="53" applyFont="1" applyFill="1" applyBorder="1" applyAlignment="1">
      <alignment horizontal="center" vertical="center" wrapText="1"/>
      <protection/>
    </xf>
    <xf numFmtId="0" fontId="1" fillId="0" borderId="48" xfId="53" applyFont="1" applyFill="1" applyBorder="1" applyAlignment="1">
      <alignment horizontal="center" vertical="center" wrapText="1"/>
      <protection/>
    </xf>
    <xf numFmtId="0" fontId="1" fillId="0" borderId="82" xfId="53" applyFont="1" applyFill="1" applyBorder="1" applyAlignment="1">
      <alignment horizontal="center" vertical="center" wrapText="1"/>
      <protection/>
    </xf>
    <xf numFmtId="0" fontId="1" fillId="0" borderId="55" xfId="53" applyFont="1" applyFill="1" applyBorder="1" applyAlignment="1">
      <alignment horizontal="center" vertical="center" wrapText="1"/>
      <protection/>
    </xf>
    <xf numFmtId="0" fontId="1" fillId="0" borderId="63" xfId="53" applyFont="1" applyFill="1" applyBorder="1" applyAlignment="1">
      <alignment horizontal="center" vertical="center" wrapText="1"/>
      <protection/>
    </xf>
    <xf numFmtId="0" fontId="1" fillId="0" borderId="70" xfId="53" applyFont="1" applyFill="1" applyBorder="1" applyAlignment="1">
      <alignment horizontal="center" vertical="center" wrapText="1"/>
      <protection/>
    </xf>
    <xf numFmtId="0" fontId="1" fillId="0" borderId="3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31" xfId="53" applyFont="1" applyFill="1" applyBorder="1" applyAlignment="1">
      <alignment horizontal="center" vertical="center" wrapText="1"/>
      <protection/>
    </xf>
    <xf numFmtId="0" fontId="1" fillId="0" borderId="43" xfId="53" applyFont="1" applyFill="1" applyBorder="1" applyAlignment="1">
      <alignment horizontal="center" vertical="center" wrapText="1"/>
      <protection/>
    </xf>
    <xf numFmtId="0" fontId="1" fillId="0" borderId="56" xfId="53" applyFont="1" applyFill="1" applyBorder="1" applyAlignment="1">
      <alignment horizontal="center" vertical="center" wrapText="1"/>
      <protection/>
    </xf>
    <xf numFmtId="0" fontId="1" fillId="0" borderId="27" xfId="53" applyFont="1" applyFill="1" applyBorder="1" applyAlignment="1">
      <alignment horizontal="center" vertical="center" wrapText="1"/>
      <protection/>
    </xf>
    <xf numFmtId="0" fontId="1" fillId="0" borderId="41" xfId="53" applyFont="1" applyFill="1" applyBorder="1" applyAlignment="1">
      <alignment horizontal="center" vertical="center" wrapText="1"/>
      <protection/>
    </xf>
    <xf numFmtId="0" fontId="1" fillId="0" borderId="28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 wrapText="1"/>
    </xf>
    <xf numFmtId="0" fontId="27" fillId="0" borderId="56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0" borderId="56" xfId="53" applyFont="1" applyBorder="1" applyAlignment="1">
      <alignment horizontal="center" vertical="center" wrapText="1"/>
      <protection/>
    </xf>
    <xf numFmtId="0" fontId="27" fillId="0" borderId="24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27" fillId="0" borderId="13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49" fontId="1" fillId="0" borderId="14" xfId="53" applyNumberFormat="1" applyFont="1" applyFill="1" applyBorder="1" applyAlignment="1">
      <alignment horizontal="center" vertical="center" wrapText="1"/>
      <protection/>
    </xf>
    <xf numFmtId="0" fontId="27" fillId="0" borderId="41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43" xfId="53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/>
      <protection/>
    </xf>
    <xf numFmtId="0" fontId="1" fillId="0" borderId="41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49" fontId="1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56" xfId="53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53" applyFont="1" applyFill="1" applyBorder="1" applyAlignment="1">
      <alignment horizontal="center" vertical="center" wrapText="1"/>
      <protection/>
    </xf>
    <xf numFmtId="0" fontId="27" fillId="0" borderId="41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1" fillId="0" borderId="23" xfId="53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wrapText="1"/>
    </xf>
    <xf numFmtId="0" fontId="1" fillId="0" borderId="56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28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vertical="center" wrapText="1"/>
    </xf>
    <xf numFmtId="0" fontId="4" fillId="32" borderId="71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73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72" xfId="0" applyFont="1" applyFill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72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73" xfId="0" applyFont="1" applyFill="1" applyBorder="1" applyAlignment="1">
      <alignment horizontal="right" vertical="center" wrapText="1"/>
    </xf>
    <xf numFmtId="0" fontId="0" fillId="32" borderId="72" xfId="0" applyFill="1" applyBorder="1" applyAlignment="1">
      <alignment vertical="center" wrapText="1"/>
    </xf>
    <xf numFmtId="0" fontId="0" fillId="32" borderId="72" xfId="0" applyFill="1" applyBorder="1" applyAlignment="1">
      <alignment/>
    </xf>
    <xf numFmtId="0" fontId="0" fillId="32" borderId="39" xfId="0" applyFill="1" applyBorder="1" applyAlignment="1">
      <alignment/>
    </xf>
    <xf numFmtId="0" fontId="4" fillId="32" borderId="78" xfId="0" applyFont="1" applyFill="1" applyBorder="1" applyAlignment="1">
      <alignment horizontal="center" vertical="center" wrapText="1"/>
    </xf>
    <xf numFmtId="0" fontId="29" fillId="32" borderId="7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 horizontal="center" vertical="center" wrapText="1"/>
    </xf>
    <xf numFmtId="220" fontId="1" fillId="0" borderId="0" xfId="0" applyNumberFormat="1" applyFont="1" applyFill="1" applyBorder="1" applyAlignment="1" applyProtection="1">
      <alignment horizontal="center"/>
      <protection/>
    </xf>
    <xf numFmtId="22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53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right" wrapText="1"/>
    </xf>
    <xf numFmtId="0" fontId="24" fillId="0" borderId="72" xfId="0" applyFont="1" applyFill="1" applyBorder="1" applyAlignment="1">
      <alignment horizontal="right" wrapText="1"/>
    </xf>
    <xf numFmtId="0" fontId="24" fillId="0" borderId="39" xfId="0" applyFont="1" applyFill="1" applyBorder="1" applyAlignment="1">
      <alignment horizontal="right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72" xfId="0" applyFont="1" applyFill="1" applyBorder="1" applyAlignment="1">
      <alignment horizontal="right" vertical="center" wrapText="1"/>
    </xf>
    <xf numFmtId="0" fontId="24" fillId="0" borderId="39" xfId="0" applyFont="1" applyFill="1" applyBorder="1" applyAlignment="1">
      <alignment horizontal="right" vertical="center" wrapText="1"/>
    </xf>
    <xf numFmtId="22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32" borderId="75" xfId="0" applyNumberFormat="1" applyFont="1" applyFill="1" applyBorder="1" applyAlignment="1">
      <alignment horizontal="right" vertical="center" wrapText="1"/>
    </xf>
    <xf numFmtId="0" fontId="4" fillId="32" borderId="83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0" fontId="3" fillId="0" borderId="64" xfId="0" applyNumberFormat="1" applyFont="1" applyFill="1" applyBorder="1" applyAlignment="1" applyProtection="1">
      <alignment horizontal="center" vertical="center" textRotation="90"/>
      <protection/>
    </xf>
    <xf numFmtId="220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220" fontId="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220" fontId="3" fillId="0" borderId="14" xfId="0" applyNumberFormat="1" applyFont="1" applyFill="1" applyBorder="1" applyAlignment="1" applyProtection="1">
      <alignment horizontal="center" vertical="center" wrapText="1"/>
      <protection/>
    </xf>
    <xf numFmtId="22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220" fontId="4" fillId="0" borderId="67" xfId="0" applyNumberFormat="1" applyFont="1" applyFill="1" applyBorder="1" applyAlignment="1" applyProtection="1">
      <alignment horizontal="center" vertical="center"/>
      <protection/>
    </xf>
    <xf numFmtId="220" fontId="4" fillId="0" borderId="68" xfId="0" applyNumberFormat="1" applyFont="1" applyFill="1" applyBorder="1" applyAlignment="1" applyProtection="1">
      <alignment horizontal="center" vertical="center"/>
      <protection/>
    </xf>
    <xf numFmtId="220" fontId="4" fillId="0" borderId="55" xfId="0" applyNumberFormat="1" applyFont="1" applyFill="1" applyBorder="1" applyAlignment="1" applyProtection="1">
      <alignment horizontal="center" vertical="center"/>
      <protection/>
    </xf>
    <xf numFmtId="220" fontId="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>
      <alignment horizontal="center" vertical="center"/>
    </xf>
    <xf numFmtId="22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43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220" fontId="3" fillId="0" borderId="75" xfId="0" applyNumberFormat="1" applyFont="1" applyFill="1" applyBorder="1" applyAlignment="1" applyProtection="1">
      <alignment horizontal="center" vertical="center" wrapText="1"/>
      <protection/>
    </xf>
    <xf numFmtId="0" fontId="23" fillId="0" borderId="75" xfId="0" applyFont="1" applyFill="1" applyBorder="1" applyAlignment="1">
      <alignment horizontal="center" vertical="center" wrapText="1"/>
    </xf>
    <xf numFmtId="220" fontId="3" fillId="0" borderId="61" xfId="0" applyNumberFormat="1" applyFont="1" applyFill="1" applyBorder="1" applyAlignment="1" applyProtection="1">
      <alignment horizontal="center" vertical="center" wrapText="1"/>
      <protection/>
    </xf>
    <xf numFmtId="220" fontId="3" fillId="0" borderId="29" xfId="0" applyNumberFormat="1" applyFont="1" applyFill="1" applyBorder="1" applyAlignment="1" applyProtection="1">
      <alignment horizontal="center" vertical="center" wrapText="1"/>
      <protection/>
    </xf>
    <xf numFmtId="220" fontId="3" fillId="0" borderId="36" xfId="0" applyNumberFormat="1" applyFont="1" applyFill="1" applyBorder="1" applyAlignment="1" applyProtection="1">
      <alignment horizontal="center" vertical="center" wrapText="1"/>
      <protection/>
    </xf>
    <xf numFmtId="220" fontId="3" fillId="0" borderId="67" xfId="0" applyNumberFormat="1" applyFont="1" applyFill="1" applyBorder="1" applyAlignment="1" applyProtection="1">
      <alignment horizontal="center" vertical="center"/>
      <protection/>
    </xf>
    <xf numFmtId="220" fontId="3" fillId="0" borderId="55" xfId="0" applyNumberFormat="1" applyFont="1" applyFill="1" applyBorder="1" applyAlignment="1" applyProtection="1">
      <alignment horizontal="center" vertical="center"/>
      <protection/>
    </xf>
    <xf numFmtId="220" fontId="3" fillId="0" borderId="62" xfId="0" applyNumberFormat="1" applyFont="1" applyFill="1" applyBorder="1" applyAlignment="1" applyProtection="1">
      <alignment horizontal="center" vertical="center"/>
      <protection/>
    </xf>
    <xf numFmtId="220" fontId="3" fillId="0" borderId="70" xfId="0" applyNumberFormat="1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>
      <alignment horizontal="center" vertical="center"/>
    </xf>
    <xf numFmtId="22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 vertical="center"/>
    </xf>
    <xf numFmtId="220" fontId="1" fillId="0" borderId="0" xfId="0" applyNumberFormat="1" applyFont="1" applyFill="1" applyBorder="1" applyAlignment="1" applyProtection="1">
      <alignment horizontal="left" vertical="center"/>
      <protection/>
    </xf>
    <xf numFmtId="220" fontId="3" fillId="0" borderId="68" xfId="0" applyNumberFormat="1" applyFont="1" applyFill="1" applyBorder="1" applyAlignment="1" applyProtection="1">
      <alignment horizontal="center" vertical="center"/>
      <protection/>
    </xf>
    <xf numFmtId="0" fontId="4" fillId="32" borderId="84" xfId="0" applyNumberFormat="1" applyFont="1" applyFill="1" applyBorder="1" applyAlignment="1">
      <alignment horizontal="right" vertical="center" wrapText="1"/>
    </xf>
    <xf numFmtId="0" fontId="4" fillId="32" borderId="85" xfId="0" applyNumberFormat="1" applyFont="1" applyFill="1" applyBorder="1" applyAlignment="1">
      <alignment horizontal="right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220" fontId="3" fillId="0" borderId="31" xfId="0" applyNumberFormat="1" applyFont="1" applyFill="1" applyBorder="1" applyAlignment="1" applyProtection="1">
      <alignment horizontal="center" vertical="center"/>
      <protection/>
    </xf>
    <xf numFmtId="22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Font="1" applyFill="1" applyBorder="1" applyAlignment="1">
      <alignment horizontal="center" vertical="center" wrapText="1"/>
    </xf>
    <xf numFmtId="22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44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220" fontId="3" fillId="0" borderId="31" xfId="0" applyNumberFormat="1" applyFont="1" applyFill="1" applyBorder="1" applyAlignment="1" applyProtection="1">
      <alignment horizontal="center" vertical="center" wrapText="1"/>
      <protection/>
    </xf>
    <xf numFmtId="220" fontId="22" fillId="0" borderId="50" xfId="0" applyNumberFormat="1" applyFont="1" applyFill="1" applyBorder="1" applyAlignment="1" applyProtection="1">
      <alignment horizontal="center" vertical="center" wrapText="1"/>
      <protection/>
    </xf>
    <xf numFmtId="220" fontId="22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72" xfId="0" applyFont="1" applyFill="1" applyBorder="1" applyAlignment="1" applyProtection="1">
      <alignment horizontal="center" vertical="center" wrapText="1"/>
      <protection/>
    </xf>
    <xf numFmtId="0" fontId="5" fillId="32" borderId="39" xfId="0" applyFont="1" applyFill="1" applyBorder="1" applyAlignment="1" applyProtection="1">
      <alignment horizontal="center" vertical="center" wrapText="1"/>
      <protection/>
    </xf>
    <xf numFmtId="220" fontId="3" fillId="0" borderId="54" xfId="0" applyNumberFormat="1" applyFont="1" applyFill="1" applyBorder="1" applyAlignment="1" applyProtection="1">
      <alignment horizontal="center" vertical="center"/>
      <protection/>
    </xf>
    <xf numFmtId="220" fontId="3" fillId="0" borderId="26" xfId="0" applyNumberFormat="1" applyFont="1" applyFill="1" applyBorder="1" applyAlignment="1" applyProtection="1">
      <alignment horizontal="center" vertical="center"/>
      <protection/>
    </xf>
    <xf numFmtId="220" fontId="3" fillId="0" borderId="69" xfId="0" applyNumberFormat="1" applyFont="1" applyFill="1" applyBorder="1" applyAlignment="1" applyProtection="1">
      <alignment horizontal="center" vertical="center"/>
      <protection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72" xfId="0" applyNumberFormat="1" applyFont="1" applyFill="1" applyBorder="1" applyAlignment="1">
      <alignment horizontal="center" vertical="center" wrapText="1"/>
    </xf>
    <xf numFmtId="49" fontId="4" fillId="32" borderId="39" xfId="0" applyNumberFormat="1" applyFont="1" applyFill="1" applyBorder="1" applyAlignment="1">
      <alignment horizontal="center" vertical="center" wrapText="1"/>
    </xf>
    <xf numFmtId="220" fontId="3" fillId="0" borderId="21" xfId="0" applyNumberFormat="1" applyFont="1" applyFill="1" applyBorder="1" applyAlignment="1" applyProtection="1">
      <alignment horizontal="center" vertical="center"/>
      <protection/>
    </xf>
    <xf numFmtId="220" fontId="3" fillId="0" borderId="72" xfId="0" applyNumberFormat="1" applyFont="1" applyFill="1" applyBorder="1" applyAlignment="1" applyProtection="1">
      <alignment horizontal="center" vertical="center"/>
      <protection/>
    </xf>
    <xf numFmtId="220" fontId="3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view="pageBreakPreview" zoomScale="87" zoomScaleNormal="75" zoomScaleSheetLayoutView="87" zoomScalePageLayoutView="0" workbookViewId="0" topLeftCell="S7">
      <selection activeCell="AV24" sqref="AV24"/>
    </sheetView>
  </sheetViews>
  <sheetFormatPr defaultColWidth="3.25390625" defaultRowHeight="12.75"/>
  <cols>
    <col min="1" max="1" width="6.375" style="1" customWidth="1"/>
    <col min="2" max="2" width="5.625" style="1" customWidth="1"/>
    <col min="3" max="3" width="5.875" style="1" customWidth="1"/>
    <col min="4" max="4" width="5.625" style="1" customWidth="1"/>
    <col min="5" max="5" width="5.375" style="1" customWidth="1"/>
    <col min="6" max="6" width="5.625" style="1" bestFit="1" customWidth="1"/>
    <col min="7" max="7" width="6.625" style="1" customWidth="1"/>
    <col min="8" max="8" width="6.125" style="1" customWidth="1"/>
    <col min="9" max="9" width="6.375" style="1" customWidth="1"/>
    <col min="10" max="10" width="6.00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6.625" style="1" customWidth="1"/>
    <col min="17" max="17" width="5.25390625" style="1" customWidth="1"/>
    <col min="18" max="18" width="5.00390625" style="1" customWidth="1"/>
    <col min="19" max="19" width="5.75390625" style="1" customWidth="1"/>
    <col min="20" max="21" width="5.375" style="1" customWidth="1"/>
    <col min="22" max="22" width="5.625" style="1" customWidth="1"/>
    <col min="23" max="23" width="5.875" style="1" customWidth="1"/>
    <col min="24" max="24" width="6.625" style="1" customWidth="1"/>
    <col min="25" max="25" width="5.625" style="1" customWidth="1"/>
    <col min="26" max="26" width="5.75390625" style="1" customWidth="1"/>
    <col min="27" max="27" width="5.875" style="1" customWidth="1"/>
    <col min="28" max="28" width="6.00390625" style="1" customWidth="1"/>
    <col min="29" max="29" width="5.75390625" style="1" customWidth="1"/>
    <col min="30" max="30" width="6.00390625" style="1" customWidth="1"/>
    <col min="31" max="31" width="6.25390625" style="1" customWidth="1"/>
    <col min="32" max="32" width="6.00390625" style="1" customWidth="1"/>
    <col min="33" max="33" width="5.875" style="1" customWidth="1"/>
    <col min="34" max="34" width="6.00390625" style="1" customWidth="1"/>
    <col min="35" max="36" width="5.625" style="1" customWidth="1"/>
    <col min="37" max="37" width="6.00390625" style="1" customWidth="1"/>
    <col min="38" max="38" width="6.25390625" style="1" customWidth="1"/>
    <col min="39" max="40" width="5.375" style="1" customWidth="1"/>
    <col min="41" max="41" width="6.00390625" style="1" customWidth="1"/>
    <col min="42" max="42" width="4.875" style="1" customWidth="1"/>
    <col min="43" max="43" width="5.00390625" style="1" customWidth="1"/>
    <col min="44" max="44" width="5.125" style="1" customWidth="1"/>
    <col min="45" max="45" width="5.00390625" style="1" customWidth="1"/>
    <col min="46" max="46" width="5.25390625" style="1" customWidth="1"/>
    <col min="47" max="47" width="4.875" style="1" customWidth="1"/>
    <col min="48" max="48" width="4.75390625" style="1" customWidth="1"/>
    <col min="49" max="49" width="4.875" style="1" customWidth="1"/>
    <col min="50" max="50" width="5.00390625" style="1" customWidth="1"/>
    <col min="51" max="51" width="5.625" style="1" customWidth="1"/>
    <col min="52" max="52" width="5.375" style="1" customWidth="1"/>
    <col min="53" max="53" width="5.625" style="1" customWidth="1"/>
    <col min="54" max="16384" width="3.25390625" style="1" customWidth="1"/>
  </cols>
  <sheetData>
    <row r="1" spans="1:53" s="6" customFormat="1" ht="25.5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58" t="s">
        <v>18</v>
      </c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</row>
    <row r="2" spans="1:53" s="6" customFormat="1" ht="24" customHeight="1">
      <c r="A2" s="460" t="s">
        <v>57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</row>
    <row r="3" spans="1:53" s="6" customFormat="1" ht="30.75">
      <c r="A3" s="426" t="s">
        <v>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61" t="s">
        <v>1</v>
      </c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</row>
    <row r="4" spans="1:53" s="6" customFormat="1" ht="26.25">
      <c r="A4" s="426" t="s">
        <v>58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62" t="s">
        <v>81</v>
      </c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</row>
    <row r="5" spans="1:53" s="6" customFormat="1" ht="27" customHeight="1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</row>
    <row r="6" spans="1:53" s="7" customFormat="1" ht="31.5" customHeight="1">
      <c r="A6" s="426" t="s">
        <v>116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</row>
    <row r="7" spans="1:53" s="7" customFormat="1" ht="27" customHeight="1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5" t="s">
        <v>19</v>
      </c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</row>
    <row r="8" spans="16:53" s="7" customFormat="1" ht="25.5">
      <c r="P8" s="437" t="s">
        <v>67</v>
      </c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9"/>
      <c r="AC8" s="429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466" t="s">
        <v>68</v>
      </c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</row>
    <row r="9" spans="16:53" s="7" customFormat="1" ht="29.25" customHeight="1">
      <c r="P9" s="430" t="s">
        <v>78</v>
      </c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32"/>
      <c r="AM9" s="32"/>
      <c r="AN9" s="432" t="s">
        <v>146</v>
      </c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</row>
    <row r="10" spans="16:53" s="7" customFormat="1" ht="24" customHeight="1">
      <c r="P10" s="430" t="s">
        <v>79</v>
      </c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32"/>
      <c r="AL10" s="32"/>
      <c r="AM10" s="32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</row>
    <row r="11" spans="16:53" s="7" customFormat="1" ht="24" customHeight="1">
      <c r="P11" s="427" t="s">
        <v>82</v>
      </c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9"/>
      <c r="AM11" s="429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6:53" s="7" customFormat="1" ht="25.5" customHeight="1">
      <c r="P12" s="468" t="s">
        <v>138</v>
      </c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41:53" s="7" customFormat="1" ht="18.75"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6" customFormat="1" ht="25.5">
      <c r="A14" s="470" t="s">
        <v>86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</row>
    <row r="15" spans="1:54" s="6" customFormat="1" ht="9.75" customHeight="1" thickBo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6"/>
    </row>
    <row r="16" spans="1:54" s="6" customFormat="1" ht="15.75" customHeight="1" thickBot="1">
      <c r="A16" s="473" t="s">
        <v>2</v>
      </c>
      <c r="B16" s="471" t="s">
        <v>3</v>
      </c>
      <c r="C16" s="457"/>
      <c r="D16" s="457"/>
      <c r="E16" s="472"/>
      <c r="F16" s="457" t="s">
        <v>4</v>
      </c>
      <c r="G16" s="457"/>
      <c r="H16" s="457"/>
      <c r="I16" s="457"/>
      <c r="J16" s="425" t="s">
        <v>5</v>
      </c>
      <c r="K16" s="408"/>
      <c r="L16" s="408"/>
      <c r="M16" s="409"/>
      <c r="N16" s="407" t="s">
        <v>6</v>
      </c>
      <c r="O16" s="408"/>
      <c r="P16" s="408"/>
      <c r="Q16" s="408"/>
      <c r="R16" s="408"/>
      <c r="S16" s="425" t="s">
        <v>7</v>
      </c>
      <c r="T16" s="407"/>
      <c r="U16" s="407"/>
      <c r="V16" s="407"/>
      <c r="W16" s="409"/>
      <c r="X16" s="407" t="s">
        <v>8</v>
      </c>
      <c r="Y16" s="408"/>
      <c r="Z16" s="408"/>
      <c r="AA16" s="408"/>
      <c r="AB16" s="471" t="s">
        <v>9</v>
      </c>
      <c r="AC16" s="457"/>
      <c r="AD16" s="457"/>
      <c r="AE16" s="472"/>
      <c r="AF16" s="457" t="s">
        <v>10</v>
      </c>
      <c r="AG16" s="457"/>
      <c r="AH16" s="457"/>
      <c r="AI16" s="457"/>
      <c r="AJ16" s="425" t="s">
        <v>11</v>
      </c>
      <c r="AK16" s="407"/>
      <c r="AL16" s="407"/>
      <c r="AM16" s="407"/>
      <c r="AN16" s="409"/>
      <c r="AO16" s="407" t="s">
        <v>12</v>
      </c>
      <c r="AP16" s="408"/>
      <c r="AQ16" s="408"/>
      <c r="AR16" s="408"/>
      <c r="AS16" s="625" t="s">
        <v>17</v>
      </c>
      <c r="AT16" s="626"/>
      <c r="AU16" s="626"/>
      <c r="AV16" s="627"/>
      <c r="AW16" s="625" t="s">
        <v>13</v>
      </c>
      <c r="AX16" s="628"/>
      <c r="AY16" s="628"/>
      <c r="AZ16" s="628"/>
      <c r="BA16" s="629"/>
      <c r="BB16" s="1"/>
    </row>
    <row r="17" spans="1:54" s="6" customFormat="1" ht="18.75" customHeight="1" thickBot="1">
      <c r="A17" s="474"/>
      <c r="B17" s="214">
        <v>1</v>
      </c>
      <c r="C17" s="213">
        <v>2</v>
      </c>
      <c r="D17" s="213">
        <v>3</v>
      </c>
      <c r="E17" s="204">
        <v>4</v>
      </c>
      <c r="F17" s="212">
        <v>5</v>
      </c>
      <c r="G17" s="213">
        <v>6</v>
      </c>
      <c r="H17" s="213">
        <v>7</v>
      </c>
      <c r="I17" s="215">
        <v>8</v>
      </c>
      <c r="J17" s="214">
        <v>9</v>
      </c>
      <c r="K17" s="213">
        <v>10</v>
      </c>
      <c r="L17" s="213">
        <v>11</v>
      </c>
      <c r="M17" s="204">
        <v>12</v>
      </c>
      <c r="N17" s="212">
        <v>13</v>
      </c>
      <c r="O17" s="213">
        <v>14</v>
      </c>
      <c r="P17" s="213">
        <v>15</v>
      </c>
      <c r="Q17" s="213">
        <v>16</v>
      </c>
      <c r="R17" s="215">
        <v>17</v>
      </c>
      <c r="S17" s="214">
        <v>18</v>
      </c>
      <c r="T17" s="213">
        <v>19</v>
      </c>
      <c r="U17" s="213">
        <v>20</v>
      </c>
      <c r="V17" s="213">
        <v>21</v>
      </c>
      <c r="W17" s="204">
        <v>22</v>
      </c>
      <c r="X17" s="212">
        <v>23</v>
      </c>
      <c r="Y17" s="213">
        <v>24</v>
      </c>
      <c r="Z17" s="213">
        <v>25</v>
      </c>
      <c r="AA17" s="215">
        <v>26</v>
      </c>
      <c r="AB17" s="214">
        <v>27</v>
      </c>
      <c r="AC17" s="213">
        <v>28</v>
      </c>
      <c r="AD17" s="213">
        <v>29</v>
      </c>
      <c r="AE17" s="204">
        <v>30</v>
      </c>
      <c r="AF17" s="212">
        <v>31</v>
      </c>
      <c r="AG17" s="213">
        <v>32</v>
      </c>
      <c r="AH17" s="213">
        <v>33</v>
      </c>
      <c r="AI17" s="215">
        <v>34</v>
      </c>
      <c r="AJ17" s="214">
        <v>35</v>
      </c>
      <c r="AK17" s="213">
        <v>36</v>
      </c>
      <c r="AL17" s="213">
        <v>37</v>
      </c>
      <c r="AM17" s="213">
        <v>38</v>
      </c>
      <c r="AN17" s="204">
        <v>39</v>
      </c>
      <c r="AO17" s="212">
        <v>40</v>
      </c>
      <c r="AP17" s="213">
        <v>41</v>
      </c>
      <c r="AQ17" s="213">
        <v>42</v>
      </c>
      <c r="AR17" s="215">
        <v>43</v>
      </c>
      <c r="AS17" s="621">
        <v>44</v>
      </c>
      <c r="AT17" s="622">
        <v>45</v>
      </c>
      <c r="AU17" s="622">
        <v>46</v>
      </c>
      <c r="AV17" s="623">
        <v>47</v>
      </c>
      <c r="AW17" s="624">
        <v>48</v>
      </c>
      <c r="AX17" s="624">
        <v>49</v>
      </c>
      <c r="AY17" s="622">
        <v>50</v>
      </c>
      <c r="AZ17" s="622">
        <v>51</v>
      </c>
      <c r="BA17" s="623">
        <v>52</v>
      </c>
      <c r="BB17" s="187"/>
    </row>
    <row r="18" spans="1:54" s="6" customFormat="1" ht="18.75">
      <c r="A18" s="208">
        <v>1</v>
      </c>
      <c r="B18" s="216" t="s">
        <v>97</v>
      </c>
      <c r="C18" s="210" t="s">
        <v>97</v>
      </c>
      <c r="D18" s="210" t="s">
        <v>97</v>
      </c>
      <c r="E18" s="211" t="s">
        <v>97</v>
      </c>
      <c r="F18" s="209" t="s">
        <v>97</v>
      </c>
      <c r="G18" s="210" t="s">
        <v>97</v>
      </c>
      <c r="H18" s="210" t="s">
        <v>97</v>
      </c>
      <c r="I18" s="218" t="s">
        <v>97</v>
      </c>
      <c r="J18" s="216" t="s">
        <v>97</v>
      </c>
      <c r="K18" s="210" t="s">
        <v>97</v>
      </c>
      <c r="L18" s="210" t="s">
        <v>97</v>
      </c>
      <c r="M18" s="211" t="s">
        <v>97</v>
      </c>
      <c r="N18" s="220" t="s">
        <v>97</v>
      </c>
      <c r="O18" s="210" t="s">
        <v>97</v>
      </c>
      <c r="P18" s="210" t="s">
        <v>97</v>
      </c>
      <c r="Q18" s="210" t="s">
        <v>98</v>
      </c>
      <c r="R18" s="218" t="s">
        <v>99</v>
      </c>
      <c r="S18" s="216" t="s">
        <v>100</v>
      </c>
      <c r="T18" s="210" t="s">
        <v>97</v>
      </c>
      <c r="U18" s="210" t="s">
        <v>97</v>
      </c>
      <c r="V18" s="210" t="s">
        <v>97</v>
      </c>
      <c r="W18" s="211" t="s">
        <v>97</v>
      </c>
      <c r="X18" s="209" t="s">
        <v>97</v>
      </c>
      <c r="Y18" s="210" t="s">
        <v>97</v>
      </c>
      <c r="Z18" s="210" t="s">
        <v>97</v>
      </c>
      <c r="AA18" s="218" t="s">
        <v>97</v>
      </c>
      <c r="AB18" s="216" t="s">
        <v>97</v>
      </c>
      <c r="AC18" s="210" t="s">
        <v>100</v>
      </c>
      <c r="AD18" s="210" t="s">
        <v>100</v>
      </c>
      <c r="AE18" s="211" t="s">
        <v>100</v>
      </c>
      <c r="AF18" s="209" t="s">
        <v>100</v>
      </c>
      <c r="AG18" s="210" t="s">
        <v>97</v>
      </c>
      <c r="AH18" s="210" t="s">
        <v>97</v>
      </c>
      <c r="AI18" s="218" t="s">
        <v>97</v>
      </c>
      <c r="AJ18" s="216" t="s">
        <v>97</v>
      </c>
      <c r="AK18" s="210" t="s">
        <v>97</v>
      </c>
      <c r="AL18" s="210" t="s">
        <v>97</v>
      </c>
      <c r="AM18" s="210" t="s">
        <v>97</v>
      </c>
      <c r="AN18" s="211" t="s">
        <v>97</v>
      </c>
      <c r="AO18" s="209" t="s">
        <v>97</v>
      </c>
      <c r="AP18" s="210" t="s">
        <v>14</v>
      </c>
      <c r="AQ18" s="210" t="s">
        <v>14</v>
      </c>
      <c r="AR18" s="218" t="s">
        <v>99</v>
      </c>
      <c r="AS18" s="216" t="s">
        <v>69</v>
      </c>
      <c r="AT18" s="210" t="s">
        <v>69</v>
      </c>
      <c r="AU18" s="210" t="s">
        <v>69</v>
      </c>
      <c r="AV18" s="211" t="s">
        <v>69</v>
      </c>
      <c r="AW18" s="209" t="s">
        <v>69</v>
      </c>
      <c r="AX18" s="209" t="s">
        <v>69</v>
      </c>
      <c r="AY18" s="210" t="s">
        <v>69</v>
      </c>
      <c r="AZ18" s="210" t="s">
        <v>69</v>
      </c>
      <c r="BA18" s="211" t="s">
        <v>69</v>
      </c>
      <c r="BB18" s="1"/>
    </row>
    <row r="19" spans="1:54" s="6" customFormat="1" ht="18.75">
      <c r="A19" s="206">
        <v>2</v>
      </c>
      <c r="B19" s="217" t="s">
        <v>97</v>
      </c>
      <c r="C19" s="202" t="s">
        <v>97</v>
      </c>
      <c r="D19" s="202" t="s">
        <v>97</v>
      </c>
      <c r="E19" s="203" t="s">
        <v>97</v>
      </c>
      <c r="F19" s="205" t="s">
        <v>97</v>
      </c>
      <c r="G19" s="202" t="s">
        <v>97</v>
      </c>
      <c r="H19" s="202" t="s">
        <v>97</v>
      </c>
      <c r="I19" s="219" t="s">
        <v>97</v>
      </c>
      <c r="J19" s="217" t="s">
        <v>97</v>
      </c>
      <c r="K19" s="202" t="s">
        <v>97</v>
      </c>
      <c r="L19" s="202" t="s">
        <v>97</v>
      </c>
      <c r="M19" s="203" t="s">
        <v>97</v>
      </c>
      <c r="N19" s="221" t="s">
        <v>97</v>
      </c>
      <c r="O19" s="202" t="s">
        <v>97</v>
      </c>
      <c r="P19" s="202" t="s">
        <v>97</v>
      </c>
      <c r="Q19" s="202" t="s">
        <v>98</v>
      </c>
      <c r="R19" s="219" t="s">
        <v>99</v>
      </c>
      <c r="S19" s="217" t="s">
        <v>100</v>
      </c>
      <c r="T19" s="202" t="s">
        <v>97</v>
      </c>
      <c r="U19" s="202" t="s">
        <v>97</v>
      </c>
      <c r="V19" s="202" t="s">
        <v>97</v>
      </c>
      <c r="W19" s="203" t="s">
        <v>97</v>
      </c>
      <c r="X19" s="205" t="s">
        <v>97</v>
      </c>
      <c r="Y19" s="202" t="s">
        <v>97</v>
      </c>
      <c r="Z19" s="202" t="s">
        <v>97</v>
      </c>
      <c r="AA19" s="219" t="s">
        <v>97</v>
      </c>
      <c r="AB19" s="217" t="s">
        <v>97</v>
      </c>
      <c r="AC19" s="202" t="s">
        <v>100</v>
      </c>
      <c r="AD19" s="202" t="s">
        <v>100</v>
      </c>
      <c r="AE19" s="203" t="s">
        <v>100</v>
      </c>
      <c r="AF19" s="205" t="s">
        <v>100</v>
      </c>
      <c r="AG19" s="202" t="s">
        <v>97</v>
      </c>
      <c r="AH19" s="202" t="s">
        <v>97</v>
      </c>
      <c r="AI19" s="219" t="s">
        <v>97</v>
      </c>
      <c r="AJ19" s="217" t="s">
        <v>97</v>
      </c>
      <c r="AK19" s="202" t="s">
        <v>97</v>
      </c>
      <c r="AL19" s="202" t="s">
        <v>97</v>
      </c>
      <c r="AM19" s="202" t="s">
        <v>97</v>
      </c>
      <c r="AN19" s="203" t="s">
        <v>97</v>
      </c>
      <c r="AO19" s="205" t="s">
        <v>97</v>
      </c>
      <c r="AP19" s="202" t="s">
        <v>14</v>
      </c>
      <c r="AQ19" s="202" t="s">
        <v>14</v>
      </c>
      <c r="AR19" s="219" t="s">
        <v>99</v>
      </c>
      <c r="AS19" s="217" t="s">
        <v>69</v>
      </c>
      <c r="AT19" s="202" t="s">
        <v>69</v>
      </c>
      <c r="AU19" s="202" t="s">
        <v>69</v>
      </c>
      <c r="AV19" s="203" t="s">
        <v>69</v>
      </c>
      <c r="AW19" s="205" t="s">
        <v>69</v>
      </c>
      <c r="AX19" s="205" t="s">
        <v>69</v>
      </c>
      <c r="AY19" s="202" t="s">
        <v>69</v>
      </c>
      <c r="AZ19" s="202" t="s">
        <v>69</v>
      </c>
      <c r="BA19" s="203" t="s">
        <v>69</v>
      </c>
      <c r="BB19" s="1"/>
    </row>
    <row r="20" spans="1:54" s="6" customFormat="1" ht="18.75">
      <c r="A20" s="206">
        <v>3</v>
      </c>
      <c r="B20" s="217" t="s">
        <v>101</v>
      </c>
      <c r="C20" s="202" t="s">
        <v>101</v>
      </c>
      <c r="D20" s="202" t="s">
        <v>101</v>
      </c>
      <c r="E20" s="203" t="s">
        <v>101</v>
      </c>
      <c r="F20" s="205" t="s">
        <v>101</v>
      </c>
      <c r="G20" s="202" t="s">
        <v>101</v>
      </c>
      <c r="H20" s="202" t="s">
        <v>101</v>
      </c>
      <c r="I20" s="219" t="s">
        <v>101</v>
      </c>
      <c r="J20" s="217" t="s">
        <v>101</v>
      </c>
      <c r="K20" s="202" t="s">
        <v>101</v>
      </c>
      <c r="L20" s="202" t="s">
        <v>101</v>
      </c>
      <c r="M20" s="203" t="s">
        <v>101</v>
      </c>
      <c r="N20" s="221" t="s">
        <v>101</v>
      </c>
      <c r="O20" s="202" t="s">
        <v>101</v>
      </c>
      <c r="P20" s="202" t="s">
        <v>101</v>
      </c>
      <c r="Q20" s="202" t="s">
        <v>100</v>
      </c>
      <c r="R20" s="219" t="s">
        <v>99</v>
      </c>
      <c r="S20" s="217" t="s">
        <v>101</v>
      </c>
      <c r="T20" s="202" t="s">
        <v>101</v>
      </c>
      <c r="U20" s="202" t="s">
        <v>101</v>
      </c>
      <c r="V20" s="202" t="s">
        <v>101</v>
      </c>
      <c r="W20" s="203" t="s">
        <v>101</v>
      </c>
      <c r="X20" s="205" t="s">
        <v>101</v>
      </c>
      <c r="Y20" s="202" t="s">
        <v>101</v>
      </c>
      <c r="Z20" s="202" t="s">
        <v>101</v>
      </c>
      <c r="AA20" s="219" t="s">
        <v>101</v>
      </c>
      <c r="AB20" s="217" t="s">
        <v>101</v>
      </c>
      <c r="AC20" s="202" t="s">
        <v>101</v>
      </c>
      <c r="AD20" s="202" t="s">
        <v>101</v>
      </c>
      <c r="AE20" s="203" t="s">
        <v>101</v>
      </c>
      <c r="AF20" s="205" t="s">
        <v>101</v>
      </c>
      <c r="AG20" s="202" t="s">
        <v>101</v>
      </c>
      <c r="AH20" s="202" t="s">
        <v>101</v>
      </c>
      <c r="AI20" s="219" t="s">
        <v>101</v>
      </c>
      <c r="AJ20" s="217" t="s">
        <v>101</v>
      </c>
      <c r="AK20" s="202" t="s">
        <v>101</v>
      </c>
      <c r="AL20" s="202" t="s">
        <v>101</v>
      </c>
      <c r="AM20" s="202" t="s">
        <v>101</v>
      </c>
      <c r="AN20" s="203" t="s">
        <v>101</v>
      </c>
      <c r="AO20" s="205" t="s">
        <v>101</v>
      </c>
      <c r="AP20" s="202" t="s">
        <v>100</v>
      </c>
      <c r="AQ20" s="202" t="s">
        <v>100</v>
      </c>
      <c r="AR20" s="219" t="s">
        <v>99</v>
      </c>
      <c r="AS20" s="217" t="s">
        <v>69</v>
      </c>
      <c r="AT20" s="202" t="s">
        <v>69</v>
      </c>
      <c r="AU20" s="202" t="s">
        <v>69</v>
      </c>
      <c r="AV20" s="203" t="s">
        <v>69</v>
      </c>
      <c r="AW20" s="205" t="s">
        <v>69</v>
      </c>
      <c r="AX20" s="205" t="s">
        <v>69</v>
      </c>
      <c r="AY20" s="202" t="s">
        <v>69</v>
      </c>
      <c r="AZ20" s="202" t="s">
        <v>69</v>
      </c>
      <c r="BA20" s="203" t="s">
        <v>69</v>
      </c>
      <c r="BB20" s="1"/>
    </row>
    <row r="21" spans="1:54" s="6" customFormat="1" ht="18.75" customHeight="1" thickBot="1">
      <c r="A21" s="207">
        <v>4</v>
      </c>
      <c r="B21" s="37" t="s">
        <v>100</v>
      </c>
      <c r="C21" s="142" t="s">
        <v>100</v>
      </c>
      <c r="D21" s="142" t="s">
        <v>100</v>
      </c>
      <c r="E21" s="144" t="s">
        <v>100</v>
      </c>
      <c r="F21" s="145" t="s">
        <v>100</v>
      </c>
      <c r="G21" s="142" t="s">
        <v>100</v>
      </c>
      <c r="H21" s="142" t="s">
        <v>100</v>
      </c>
      <c r="I21" s="143" t="s">
        <v>100</v>
      </c>
      <c r="J21" s="37" t="s">
        <v>100</v>
      </c>
      <c r="K21" s="142" t="s">
        <v>100</v>
      </c>
      <c r="L21" s="142" t="s">
        <v>100</v>
      </c>
      <c r="M21" s="144" t="s">
        <v>100</v>
      </c>
      <c r="N21" s="145" t="s">
        <v>100</v>
      </c>
      <c r="O21" s="142" t="s">
        <v>100</v>
      </c>
      <c r="P21" s="142" t="s">
        <v>100</v>
      </c>
      <c r="Q21" s="142" t="s">
        <v>100</v>
      </c>
      <c r="R21" s="143" t="s">
        <v>99</v>
      </c>
      <c r="S21" s="37" t="s">
        <v>69</v>
      </c>
      <c r="T21" s="142" t="s">
        <v>69</v>
      </c>
      <c r="U21" s="142" t="s">
        <v>69</v>
      </c>
      <c r="V21" s="142" t="s">
        <v>69</v>
      </c>
      <c r="W21" s="144" t="s">
        <v>69</v>
      </c>
      <c r="X21" s="145" t="s">
        <v>100</v>
      </c>
      <c r="Y21" s="142" t="s">
        <v>100</v>
      </c>
      <c r="Z21" s="142" t="s">
        <v>100</v>
      </c>
      <c r="AA21" s="143" t="s">
        <v>100</v>
      </c>
      <c r="AB21" s="37" t="s">
        <v>100</v>
      </c>
      <c r="AC21" s="142" t="s">
        <v>100</v>
      </c>
      <c r="AD21" s="142" t="s">
        <v>100</v>
      </c>
      <c r="AE21" s="144" t="s">
        <v>100</v>
      </c>
      <c r="AF21" s="145" t="s">
        <v>100</v>
      </c>
      <c r="AG21" s="142" t="s">
        <v>100</v>
      </c>
      <c r="AH21" s="142" t="s">
        <v>100</v>
      </c>
      <c r="AI21" s="143" t="s">
        <v>100</v>
      </c>
      <c r="AJ21" s="37" t="s">
        <v>100</v>
      </c>
      <c r="AK21" s="142" t="s">
        <v>100</v>
      </c>
      <c r="AL21" s="142" t="s">
        <v>100</v>
      </c>
      <c r="AM21" s="142" t="s">
        <v>100</v>
      </c>
      <c r="AN21" s="144" t="s">
        <v>100</v>
      </c>
      <c r="AO21" s="145" t="s">
        <v>100</v>
      </c>
      <c r="AP21" s="142" t="s">
        <v>100</v>
      </c>
      <c r="AQ21" s="142" t="s">
        <v>100</v>
      </c>
      <c r="AR21" s="143" t="s">
        <v>99</v>
      </c>
      <c r="AS21" s="139" t="s">
        <v>69</v>
      </c>
      <c r="AT21" s="140" t="s">
        <v>69</v>
      </c>
      <c r="AU21" s="140" t="s">
        <v>69</v>
      </c>
      <c r="AV21" s="36" t="s">
        <v>69</v>
      </c>
      <c r="AW21" s="141" t="s">
        <v>69</v>
      </c>
      <c r="AX21" s="141" t="s">
        <v>100</v>
      </c>
      <c r="AY21" s="140" t="s">
        <v>100</v>
      </c>
      <c r="AZ21" s="140" t="s">
        <v>100</v>
      </c>
      <c r="BA21" s="204" t="s">
        <v>102</v>
      </c>
      <c r="BB21" s="1"/>
    </row>
    <row r="22" spans="1:54" s="6" customFormat="1" ht="9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90"/>
      <c r="AG22" s="190"/>
      <c r="AH22" s="190"/>
      <c r="AI22" s="190"/>
      <c r="AJ22" s="189"/>
      <c r="AK22" s="189"/>
      <c r="AL22" s="189"/>
      <c r="AM22" s="189"/>
      <c r="AN22" s="189"/>
      <c r="AO22" s="189"/>
      <c r="AP22" s="189"/>
      <c r="AQ22" s="189"/>
      <c r="AR22" s="189"/>
      <c r="AS22" s="191"/>
      <c r="AT22" s="192"/>
      <c r="AU22" s="192"/>
      <c r="AV22" s="192"/>
      <c r="AW22" s="620"/>
      <c r="AX22" s="192"/>
      <c r="AY22" s="192"/>
      <c r="AZ22" s="192"/>
      <c r="BA22" s="192"/>
      <c r="BB22" s="1"/>
    </row>
    <row r="23" spans="1:54" s="6" customFormat="1" ht="39.75" customHeight="1">
      <c r="A23" s="410" t="s">
        <v>155</v>
      </c>
      <c r="B23" s="410"/>
      <c r="C23" s="410"/>
      <c r="D23" s="410"/>
      <c r="E23" s="410"/>
      <c r="F23" s="410"/>
      <c r="G23" s="410"/>
      <c r="H23" s="410"/>
      <c r="I23" s="410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194"/>
      <c r="AW23" s="194"/>
      <c r="AX23" s="194"/>
      <c r="AY23" s="194"/>
      <c r="AZ23" s="194"/>
      <c r="BA23" s="1"/>
      <c r="BB23" s="195"/>
    </row>
    <row r="24" spans="1:54" s="6" customFormat="1" ht="20.2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4"/>
      <c r="AW24" s="194"/>
      <c r="AX24" s="194"/>
      <c r="AY24" s="194"/>
      <c r="AZ24" s="194"/>
      <c r="BA24" s="1"/>
      <c r="BB24" s="195"/>
    </row>
    <row r="25" spans="1:54" s="6" customFormat="1" ht="20.2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4"/>
      <c r="AW25" s="194"/>
      <c r="AX25" s="194"/>
      <c r="AY25" s="194"/>
      <c r="AZ25" s="194"/>
      <c r="BA25" s="1"/>
      <c r="BB25" s="195"/>
    </row>
    <row r="26" spans="1:53" s="6" customFormat="1" ht="20.25" customHeight="1">
      <c r="A26" s="38" t="s">
        <v>59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83" t="s">
        <v>60</v>
      </c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39"/>
      <c r="AM26" s="483" t="s">
        <v>88</v>
      </c>
      <c r="AN26" s="483"/>
      <c r="AO26" s="483"/>
      <c r="AP26" s="483"/>
      <c r="AQ26" s="483"/>
      <c r="AR26" s="483"/>
      <c r="AS26" s="483"/>
      <c r="AT26" s="483"/>
      <c r="AU26" s="483"/>
      <c r="AV26" s="483"/>
      <c r="AW26" s="483"/>
      <c r="AX26" s="483"/>
      <c r="AY26" s="483"/>
      <c r="AZ26" s="483"/>
      <c r="BA26" s="483"/>
    </row>
    <row r="27" spans="1:53" s="6" customFormat="1" ht="10.5" customHeight="1" thickBot="1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</row>
    <row r="28" spans="1:53" s="6" customFormat="1" ht="23.25" customHeight="1" hidden="1" thickBot="1">
      <c r="A28" s="513"/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</row>
    <row r="29" spans="1:53" s="6" customFormat="1" ht="24" customHeight="1" hidden="1" thickBot="1">
      <c r="A29" s="513"/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</row>
    <row r="30" spans="1:53" s="6" customFormat="1" ht="15.75" customHeight="1">
      <c r="A30" s="493" t="s">
        <v>2</v>
      </c>
      <c r="B30" s="445"/>
      <c r="C30" s="497" t="s">
        <v>103</v>
      </c>
      <c r="D30" s="497"/>
      <c r="E30" s="497"/>
      <c r="F30" s="497"/>
      <c r="G30" s="453" t="s">
        <v>114</v>
      </c>
      <c r="H30" s="453"/>
      <c r="I30" s="453"/>
      <c r="J30" s="453" t="s">
        <v>107</v>
      </c>
      <c r="K30" s="453"/>
      <c r="L30" s="453"/>
      <c r="M30" s="453"/>
      <c r="N30" s="453" t="s">
        <v>104</v>
      </c>
      <c r="O30" s="453"/>
      <c r="P30" s="453"/>
      <c r="Q30" s="453" t="s">
        <v>87</v>
      </c>
      <c r="R30" s="453"/>
      <c r="S30" s="453"/>
      <c r="T30" s="453" t="s">
        <v>15</v>
      </c>
      <c r="U30" s="453"/>
      <c r="V30" s="453"/>
      <c r="W30" s="453" t="s">
        <v>20</v>
      </c>
      <c r="X30" s="453"/>
      <c r="Y30" s="480"/>
      <c r="Z30" s="197"/>
      <c r="AA30" s="477" t="s">
        <v>21</v>
      </c>
      <c r="AB30" s="475"/>
      <c r="AC30" s="475"/>
      <c r="AD30" s="475"/>
      <c r="AE30" s="475"/>
      <c r="AF30" s="444" t="s">
        <v>61</v>
      </c>
      <c r="AG30" s="475"/>
      <c r="AH30" s="475"/>
      <c r="AI30" s="444" t="s">
        <v>22</v>
      </c>
      <c r="AJ30" s="445"/>
      <c r="AK30" s="446"/>
      <c r="AL30" s="201"/>
      <c r="AM30" s="412" t="s">
        <v>105</v>
      </c>
      <c r="AN30" s="413"/>
      <c r="AO30" s="413"/>
      <c r="AP30" s="413"/>
      <c r="AQ30" s="413"/>
      <c r="AR30" s="413"/>
      <c r="AS30" s="413"/>
      <c r="AT30" s="413"/>
      <c r="AU30" s="413"/>
      <c r="AV30" s="413"/>
      <c r="AW30" s="414"/>
      <c r="AX30" s="418" t="s">
        <v>61</v>
      </c>
      <c r="AY30" s="413"/>
      <c r="AZ30" s="413"/>
      <c r="BA30" s="419"/>
    </row>
    <row r="31" spans="1:53" s="6" customFormat="1" ht="15.75" customHeight="1">
      <c r="A31" s="494"/>
      <c r="B31" s="423"/>
      <c r="C31" s="498"/>
      <c r="D31" s="498"/>
      <c r="E31" s="498"/>
      <c r="F31" s="498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81"/>
      <c r="Z31" s="197"/>
      <c r="AA31" s="478"/>
      <c r="AB31" s="476"/>
      <c r="AC31" s="476"/>
      <c r="AD31" s="476"/>
      <c r="AE31" s="476"/>
      <c r="AF31" s="476"/>
      <c r="AG31" s="476"/>
      <c r="AH31" s="476"/>
      <c r="AI31" s="423"/>
      <c r="AJ31" s="423"/>
      <c r="AK31" s="447"/>
      <c r="AL31" s="198"/>
      <c r="AM31" s="397"/>
      <c r="AN31" s="398"/>
      <c r="AO31" s="398"/>
      <c r="AP31" s="398"/>
      <c r="AQ31" s="398"/>
      <c r="AR31" s="398"/>
      <c r="AS31" s="398"/>
      <c r="AT31" s="398"/>
      <c r="AU31" s="398"/>
      <c r="AV31" s="398"/>
      <c r="AW31" s="399"/>
      <c r="AX31" s="403"/>
      <c r="AY31" s="398"/>
      <c r="AZ31" s="398"/>
      <c r="BA31" s="404"/>
    </row>
    <row r="32" spans="1:53" s="6" customFormat="1" ht="45" customHeight="1" thickBot="1">
      <c r="A32" s="495"/>
      <c r="B32" s="496"/>
      <c r="C32" s="499"/>
      <c r="D32" s="499"/>
      <c r="E32" s="499"/>
      <c r="F32" s="499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82"/>
      <c r="Z32" s="197"/>
      <c r="AA32" s="479"/>
      <c r="AB32" s="448"/>
      <c r="AC32" s="448"/>
      <c r="AD32" s="448"/>
      <c r="AE32" s="448"/>
      <c r="AF32" s="448"/>
      <c r="AG32" s="448"/>
      <c r="AH32" s="448"/>
      <c r="AI32" s="448"/>
      <c r="AJ32" s="448"/>
      <c r="AK32" s="449"/>
      <c r="AL32" s="198"/>
      <c r="AM32" s="415"/>
      <c r="AN32" s="416"/>
      <c r="AO32" s="416"/>
      <c r="AP32" s="416"/>
      <c r="AQ32" s="416"/>
      <c r="AR32" s="416"/>
      <c r="AS32" s="416"/>
      <c r="AT32" s="416"/>
      <c r="AU32" s="416"/>
      <c r="AV32" s="416"/>
      <c r="AW32" s="417"/>
      <c r="AX32" s="420"/>
      <c r="AY32" s="416"/>
      <c r="AZ32" s="416"/>
      <c r="BA32" s="421"/>
    </row>
    <row r="33" spans="1:53" s="6" customFormat="1" ht="20.25" customHeight="1">
      <c r="A33" s="500">
        <v>1</v>
      </c>
      <c r="B33" s="451"/>
      <c r="C33" s="450">
        <v>33</v>
      </c>
      <c r="D33" s="450"/>
      <c r="E33" s="450"/>
      <c r="F33" s="450"/>
      <c r="G33" s="450">
        <v>5</v>
      </c>
      <c r="H33" s="450"/>
      <c r="I33" s="450"/>
      <c r="J33" s="450">
        <v>5</v>
      </c>
      <c r="K33" s="451"/>
      <c r="L33" s="451"/>
      <c r="M33" s="451"/>
      <c r="N33" s="450"/>
      <c r="O33" s="451"/>
      <c r="P33" s="451"/>
      <c r="Q33" s="503"/>
      <c r="R33" s="504"/>
      <c r="S33" s="504"/>
      <c r="T33" s="450">
        <v>9</v>
      </c>
      <c r="U33" s="451"/>
      <c r="V33" s="451"/>
      <c r="W33" s="450">
        <f>C33+G33+J33+N33+Q33+T33</f>
        <v>52</v>
      </c>
      <c r="X33" s="451"/>
      <c r="Y33" s="456"/>
      <c r="Z33" s="197"/>
      <c r="AA33" s="487" t="s">
        <v>52</v>
      </c>
      <c r="AB33" s="488"/>
      <c r="AC33" s="488"/>
      <c r="AD33" s="488"/>
      <c r="AE33" s="488"/>
      <c r="AF33" s="450" t="s">
        <v>115</v>
      </c>
      <c r="AG33" s="450"/>
      <c r="AH33" s="450"/>
      <c r="AI33" s="507" t="s">
        <v>70</v>
      </c>
      <c r="AJ33" s="507"/>
      <c r="AK33" s="508"/>
      <c r="AL33" s="198"/>
      <c r="AM33" s="397" t="s">
        <v>106</v>
      </c>
      <c r="AN33" s="398"/>
      <c r="AO33" s="398"/>
      <c r="AP33" s="398"/>
      <c r="AQ33" s="398"/>
      <c r="AR33" s="398"/>
      <c r="AS33" s="398"/>
      <c r="AT33" s="398"/>
      <c r="AU33" s="398"/>
      <c r="AV33" s="398"/>
      <c r="AW33" s="399"/>
      <c r="AX33" s="403">
        <v>7</v>
      </c>
      <c r="AY33" s="398"/>
      <c r="AZ33" s="398"/>
      <c r="BA33" s="404"/>
    </row>
    <row r="34" spans="1:53" s="6" customFormat="1" ht="20.25" customHeight="1">
      <c r="A34" s="484">
        <v>2</v>
      </c>
      <c r="B34" s="485"/>
      <c r="C34" s="486">
        <v>33</v>
      </c>
      <c r="D34" s="485"/>
      <c r="E34" s="485"/>
      <c r="F34" s="485"/>
      <c r="G34" s="486">
        <v>5</v>
      </c>
      <c r="H34" s="485"/>
      <c r="I34" s="485"/>
      <c r="J34" s="422">
        <v>5</v>
      </c>
      <c r="K34" s="423"/>
      <c r="L34" s="423"/>
      <c r="M34" s="423"/>
      <c r="N34" s="422"/>
      <c r="O34" s="423"/>
      <c r="P34" s="423"/>
      <c r="Q34" s="438"/>
      <c r="R34" s="452"/>
      <c r="S34" s="452"/>
      <c r="T34" s="422">
        <v>9</v>
      </c>
      <c r="U34" s="423"/>
      <c r="V34" s="423"/>
      <c r="W34" s="422">
        <f>C34+G34+J34+N34+Q34+T34</f>
        <v>52</v>
      </c>
      <c r="X34" s="423"/>
      <c r="Y34" s="424"/>
      <c r="Z34" s="197"/>
      <c r="AA34" s="489"/>
      <c r="AB34" s="490"/>
      <c r="AC34" s="490"/>
      <c r="AD34" s="490"/>
      <c r="AE34" s="490"/>
      <c r="AF34" s="422"/>
      <c r="AG34" s="422"/>
      <c r="AH34" s="422"/>
      <c r="AI34" s="509"/>
      <c r="AJ34" s="509"/>
      <c r="AK34" s="510"/>
      <c r="AL34" s="199"/>
      <c r="AM34" s="397"/>
      <c r="AN34" s="398"/>
      <c r="AO34" s="398"/>
      <c r="AP34" s="398"/>
      <c r="AQ34" s="398"/>
      <c r="AR34" s="398"/>
      <c r="AS34" s="398"/>
      <c r="AT34" s="398"/>
      <c r="AU34" s="398"/>
      <c r="AV34" s="398"/>
      <c r="AW34" s="399"/>
      <c r="AX34" s="403"/>
      <c r="AY34" s="398"/>
      <c r="AZ34" s="398"/>
      <c r="BA34" s="404"/>
    </row>
    <row r="35" spans="1:53" s="6" customFormat="1" ht="18.75">
      <c r="A35" s="484">
        <v>3</v>
      </c>
      <c r="B35" s="485"/>
      <c r="C35" s="486"/>
      <c r="D35" s="485"/>
      <c r="E35" s="485"/>
      <c r="F35" s="485"/>
      <c r="G35" s="486">
        <v>3</v>
      </c>
      <c r="H35" s="485"/>
      <c r="I35" s="485"/>
      <c r="J35" s="486">
        <v>2</v>
      </c>
      <c r="K35" s="485"/>
      <c r="L35" s="485"/>
      <c r="M35" s="485"/>
      <c r="N35" s="486">
        <v>38</v>
      </c>
      <c r="O35" s="485"/>
      <c r="P35" s="485"/>
      <c r="Q35" s="438"/>
      <c r="R35" s="505"/>
      <c r="S35" s="505"/>
      <c r="T35" s="422">
        <v>9</v>
      </c>
      <c r="U35" s="423"/>
      <c r="V35" s="423"/>
      <c r="W35" s="422">
        <f>C35+G35+J35+N35+Q35+T35</f>
        <v>52</v>
      </c>
      <c r="X35" s="423"/>
      <c r="Y35" s="424"/>
      <c r="Z35" s="197"/>
      <c r="AA35" s="489"/>
      <c r="AB35" s="490"/>
      <c r="AC35" s="490"/>
      <c r="AD35" s="490"/>
      <c r="AE35" s="490"/>
      <c r="AF35" s="422"/>
      <c r="AG35" s="422"/>
      <c r="AH35" s="422"/>
      <c r="AI35" s="509"/>
      <c r="AJ35" s="509"/>
      <c r="AK35" s="510"/>
      <c r="AL35" s="200"/>
      <c r="AM35" s="400"/>
      <c r="AN35" s="401"/>
      <c r="AO35" s="401"/>
      <c r="AP35" s="401"/>
      <c r="AQ35" s="401"/>
      <c r="AR35" s="401"/>
      <c r="AS35" s="401"/>
      <c r="AT35" s="401"/>
      <c r="AU35" s="401"/>
      <c r="AV35" s="401"/>
      <c r="AW35" s="402"/>
      <c r="AX35" s="405"/>
      <c r="AY35" s="401"/>
      <c r="AZ35" s="401"/>
      <c r="BA35" s="406"/>
    </row>
    <row r="36" spans="1:53" s="6" customFormat="1" ht="20.25" customHeight="1">
      <c r="A36" s="484">
        <v>4</v>
      </c>
      <c r="B36" s="485"/>
      <c r="C36" s="486"/>
      <c r="D36" s="485"/>
      <c r="E36" s="485"/>
      <c r="F36" s="485"/>
      <c r="G36" s="486">
        <v>39</v>
      </c>
      <c r="H36" s="485"/>
      <c r="I36" s="485"/>
      <c r="J36" s="486">
        <v>2</v>
      </c>
      <c r="K36" s="485"/>
      <c r="L36" s="485"/>
      <c r="M36" s="485"/>
      <c r="N36" s="486"/>
      <c r="O36" s="485"/>
      <c r="P36" s="485"/>
      <c r="Q36" s="438">
        <v>1</v>
      </c>
      <c r="R36" s="505"/>
      <c r="S36" s="505"/>
      <c r="T36" s="422">
        <v>10</v>
      </c>
      <c r="U36" s="423"/>
      <c r="V36" s="423"/>
      <c r="W36" s="422">
        <f>C36+G36+J36+N36+Q36+T36</f>
        <v>52</v>
      </c>
      <c r="X36" s="423"/>
      <c r="Y36" s="424"/>
      <c r="Z36" s="197"/>
      <c r="AA36" s="489"/>
      <c r="AB36" s="490"/>
      <c r="AC36" s="490"/>
      <c r="AD36" s="490"/>
      <c r="AE36" s="490"/>
      <c r="AF36" s="422"/>
      <c r="AG36" s="422"/>
      <c r="AH36" s="422"/>
      <c r="AI36" s="509"/>
      <c r="AJ36" s="509"/>
      <c r="AK36" s="510"/>
      <c r="AL36" s="200"/>
      <c r="AM36" s="442" t="s">
        <v>71</v>
      </c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>
        <v>8</v>
      </c>
      <c r="AY36" s="438"/>
      <c r="AZ36" s="438"/>
      <c r="BA36" s="439"/>
    </row>
    <row r="37" spans="1:53" s="6" customFormat="1" ht="19.5" thickBot="1">
      <c r="A37" s="514" t="s">
        <v>16</v>
      </c>
      <c r="B37" s="502"/>
      <c r="C37" s="501">
        <f>C33+C34+C35+C36</f>
        <v>66</v>
      </c>
      <c r="D37" s="502"/>
      <c r="E37" s="502"/>
      <c r="F37" s="502"/>
      <c r="G37" s="501">
        <f>G33+G34+G35+G36</f>
        <v>52</v>
      </c>
      <c r="H37" s="502"/>
      <c r="I37" s="502"/>
      <c r="J37" s="501">
        <f>J33+J34+J35+J36</f>
        <v>14</v>
      </c>
      <c r="K37" s="502"/>
      <c r="L37" s="502"/>
      <c r="M37" s="502"/>
      <c r="N37" s="501">
        <f>SUM(N33:P36)</f>
        <v>38</v>
      </c>
      <c r="O37" s="502"/>
      <c r="P37" s="502"/>
      <c r="Q37" s="506">
        <f>Q33+Q34+Q35+Q36</f>
        <v>1</v>
      </c>
      <c r="R37" s="496"/>
      <c r="S37" s="496"/>
      <c r="T37" s="506">
        <f>T33+T34+T35+T36</f>
        <v>37</v>
      </c>
      <c r="U37" s="496"/>
      <c r="V37" s="496"/>
      <c r="W37" s="506">
        <f>W33+W34+W35+W36</f>
        <v>208</v>
      </c>
      <c r="X37" s="496"/>
      <c r="Y37" s="515"/>
      <c r="Z37" s="7"/>
      <c r="AA37" s="491"/>
      <c r="AB37" s="492"/>
      <c r="AC37" s="492"/>
      <c r="AD37" s="492"/>
      <c r="AE37" s="492"/>
      <c r="AF37" s="506"/>
      <c r="AG37" s="506"/>
      <c r="AH37" s="506"/>
      <c r="AI37" s="511"/>
      <c r="AJ37" s="511"/>
      <c r="AK37" s="512"/>
      <c r="AL37" s="7"/>
      <c r="AM37" s="443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1"/>
    </row>
    <row r="38" s="6" customFormat="1" ht="15.75"/>
    <row r="39" s="6" customFormat="1" ht="15.75"/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</sheetData>
  <sheetProtection/>
  <mergeCells count="97">
    <mergeCell ref="AW16:BA16"/>
    <mergeCell ref="AS16:AV16"/>
    <mergeCell ref="AF33:AH37"/>
    <mergeCell ref="AI33:AK37"/>
    <mergeCell ref="A27:BA29"/>
    <mergeCell ref="W36:Y36"/>
    <mergeCell ref="A37:B37"/>
    <mergeCell ref="W37:Y37"/>
    <mergeCell ref="A35:B35"/>
    <mergeCell ref="A36:B36"/>
    <mergeCell ref="C36:F36"/>
    <mergeCell ref="N37:P37"/>
    <mergeCell ref="Q36:S36"/>
    <mergeCell ref="Q37:S37"/>
    <mergeCell ref="T36:V36"/>
    <mergeCell ref="T37:V37"/>
    <mergeCell ref="N36:P36"/>
    <mergeCell ref="C35:F35"/>
    <mergeCell ref="G35:I35"/>
    <mergeCell ref="J35:M35"/>
    <mergeCell ref="N35:P35"/>
    <mergeCell ref="Q35:S35"/>
    <mergeCell ref="C37:F37"/>
    <mergeCell ref="G36:I36"/>
    <mergeCell ref="G37:I37"/>
    <mergeCell ref="J36:M36"/>
    <mergeCell ref="J37:M37"/>
    <mergeCell ref="AA26:AK26"/>
    <mergeCell ref="N33:P33"/>
    <mergeCell ref="Q33:S33"/>
    <mergeCell ref="T33:V33"/>
    <mergeCell ref="W34:Y34"/>
    <mergeCell ref="A34:B34"/>
    <mergeCell ref="C34:F34"/>
    <mergeCell ref="G34:I34"/>
    <mergeCell ref="J34:M34"/>
    <mergeCell ref="AA33:AE37"/>
    <mergeCell ref="A30:B32"/>
    <mergeCell ref="C30:F32"/>
    <mergeCell ref="G30:I32"/>
    <mergeCell ref="A33:B33"/>
    <mergeCell ref="C33:F33"/>
    <mergeCell ref="G33:I33"/>
    <mergeCell ref="AJ16:AN16"/>
    <mergeCell ref="AF30:AH32"/>
    <mergeCell ref="AA30:AE32"/>
    <mergeCell ref="J30:M32"/>
    <mergeCell ref="N30:P32"/>
    <mergeCell ref="W30:Y32"/>
    <mergeCell ref="AM26:BA26"/>
    <mergeCell ref="X16:AA16"/>
    <mergeCell ref="S16:W16"/>
    <mergeCell ref="Q30:S32"/>
    <mergeCell ref="AN8:BA8"/>
    <mergeCell ref="P10:AJ10"/>
    <mergeCell ref="P12:AM12"/>
    <mergeCell ref="A14:BA14"/>
    <mergeCell ref="AO16:AR16"/>
    <mergeCell ref="AB16:AE16"/>
    <mergeCell ref="AF16:AI16"/>
    <mergeCell ref="A16:A17"/>
    <mergeCell ref="B16:E16"/>
    <mergeCell ref="F16:I16"/>
    <mergeCell ref="A1:O1"/>
    <mergeCell ref="P1:AN1"/>
    <mergeCell ref="AO1:BA3"/>
    <mergeCell ref="A2:O2"/>
    <mergeCell ref="A3:O3"/>
    <mergeCell ref="P3:AN3"/>
    <mergeCell ref="A4:O4"/>
    <mergeCell ref="AN4:BA7"/>
    <mergeCell ref="A5:O5"/>
    <mergeCell ref="AX36:BA37"/>
    <mergeCell ref="AM36:AW37"/>
    <mergeCell ref="AI30:AK32"/>
    <mergeCell ref="J33:M33"/>
    <mergeCell ref="N34:P34"/>
    <mergeCell ref="Q34:S34"/>
    <mergeCell ref="T30:V32"/>
    <mergeCell ref="T34:V34"/>
    <mergeCell ref="W33:Y33"/>
    <mergeCell ref="T35:V35"/>
    <mergeCell ref="A6:O6"/>
    <mergeCell ref="P11:AM11"/>
    <mergeCell ref="P9:AK9"/>
    <mergeCell ref="AN9:BA10"/>
    <mergeCell ref="A7:O7"/>
    <mergeCell ref="P7:AM7"/>
    <mergeCell ref="P8:AC8"/>
    <mergeCell ref="AM33:AW35"/>
    <mergeCell ref="AX33:BA35"/>
    <mergeCell ref="A23:AU23"/>
    <mergeCell ref="AM30:AW32"/>
    <mergeCell ref="AX30:BA32"/>
    <mergeCell ref="W35:Y35"/>
    <mergeCell ref="J16:M16"/>
    <mergeCell ref="N16:R16"/>
  </mergeCells>
  <printOptions horizontalCentered="1"/>
  <pageMargins left="0.5905511811023623" right="0.5905511811023623" top="0.984251968503937" bottom="0.984251968503937" header="0" footer="0.11811023622047245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="76" zoomScaleNormal="70" zoomScaleSheetLayoutView="76" zoomScalePageLayoutView="55" workbookViewId="0" topLeftCell="A31">
      <selection activeCell="K21" sqref="K21"/>
    </sheetView>
  </sheetViews>
  <sheetFormatPr defaultColWidth="9.00390625" defaultRowHeight="12.75"/>
  <cols>
    <col min="1" max="1" width="11.25390625" style="5" customWidth="1"/>
    <col min="2" max="2" width="79.875" style="5" customWidth="1"/>
    <col min="3" max="3" width="6.75390625" style="5" customWidth="1"/>
    <col min="4" max="4" width="7.25390625" style="5" customWidth="1"/>
    <col min="5" max="5" width="7.75390625" style="5" customWidth="1"/>
    <col min="6" max="6" width="7.875" style="5" customWidth="1"/>
    <col min="7" max="7" width="7.25390625" style="5" customWidth="1"/>
    <col min="8" max="8" width="11.75390625" style="5" customWidth="1"/>
    <col min="9" max="9" width="10.75390625" style="5" customWidth="1"/>
    <col min="10" max="10" width="9.75390625" style="5" bestFit="1" customWidth="1"/>
    <col min="11" max="11" width="10.75390625" style="5" bestFit="1" customWidth="1"/>
    <col min="12" max="12" width="10.125" style="5" customWidth="1"/>
    <col min="13" max="13" width="12.25390625" style="5" customWidth="1"/>
    <col min="14" max="16" width="0" style="5" hidden="1" customWidth="1"/>
    <col min="17" max="17" width="10.25390625" style="5" hidden="1" customWidth="1"/>
    <col min="18" max="18" width="8.625" style="5" customWidth="1"/>
    <col min="19" max="19" width="7.375" style="5" customWidth="1"/>
    <col min="20" max="20" width="8.625" style="5" customWidth="1"/>
    <col min="21" max="21" width="7.75390625" style="5" customWidth="1"/>
    <col min="22" max="22" width="8.00390625" style="5" customWidth="1"/>
    <col min="23" max="23" width="7.875" style="5" customWidth="1"/>
    <col min="24" max="24" width="7.625" style="5" customWidth="1"/>
    <col min="25" max="25" width="7.75390625" style="5" customWidth="1"/>
    <col min="26" max="16384" width="9.125" style="5" customWidth="1"/>
  </cols>
  <sheetData>
    <row r="1" spans="1:25" ht="25.5" customHeight="1" thickBot="1">
      <c r="A1" s="572" t="s">
        <v>148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4"/>
    </row>
    <row r="2" spans="1:25" ht="15.75" customHeight="1" thickBot="1">
      <c r="A2" s="551" t="s">
        <v>23</v>
      </c>
      <c r="B2" s="582" t="s">
        <v>24</v>
      </c>
      <c r="C2" s="556" t="s">
        <v>62</v>
      </c>
      <c r="D2" s="557"/>
      <c r="E2" s="558"/>
      <c r="F2" s="559"/>
      <c r="G2" s="601" t="s">
        <v>63</v>
      </c>
      <c r="H2" s="569" t="s">
        <v>25</v>
      </c>
      <c r="I2" s="570"/>
      <c r="J2" s="570"/>
      <c r="K2" s="570"/>
      <c r="L2" s="570"/>
      <c r="M2" s="571"/>
      <c r="N2" s="580" t="s">
        <v>26</v>
      </c>
      <c r="O2" s="580"/>
      <c r="P2" s="580"/>
      <c r="Q2" s="581"/>
      <c r="R2" s="611" t="s">
        <v>45</v>
      </c>
      <c r="S2" s="612"/>
      <c r="T2" s="612"/>
      <c r="U2" s="612"/>
      <c r="V2" s="612"/>
      <c r="W2" s="612"/>
      <c r="X2" s="612"/>
      <c r="Y2" s="613"/>
    </row>
    <row r="3" spans="1:25" ht="13.5" customHeight="1">
      <c r="A3" s="552"/>
      <c r="B3" s="583"/>
      <c r="C3" s="560"/>
      <c r="D3" s="561"/>
      <c r="E3" s="562"/>
      <c r="F3" s="563"/>
      <c r="G3" s="602"/>
      <c r="H3" s="554" t="s">
        <v>27</v>
      </c>
      <c r="I3" s="598" t="s">
        <v>28</v>
      </c>
      <c r="J3" s="598"/>
      <c r="K3" s="598"/>
      <c r="L3" s="598"/>
      <c r="M3" s="577" t="s">
        <v>29</v>
      </c>
      <c r="N3" s="599" t="s">
        <v>30</v>
      </c>
      <c r="O3" s="600"/>
      <c r="P3" s="600"/>
      <c r="Q3" s="40" t="s">
        <v>40</v>
      </c>
      <c r="R3" s="585" t="s">
        <v>30</v>
      </c>
      <c r="S3" s="586"/>
      <c r="T3" s="585" t="s">
        <v>40</v>
      </c>
      <c r="U3" s="586"/>
      <c r="V3" s="585" t="s">
        <v>49</v>
      </c>
      <c r="W3" s="586"/>
      <c r="X3" s="585" t="s">
        <v>50</v>
      </c>
      <c r="Y3" s="586"/>
    </row>
    <row r="4" spans="1:25" ht="12.75" customHeight="1" thickBot="1">
      <c r="A4" s="552"/>
      <c r="B4" s="583"/>
      <c r="C4" s="560"/>
      <c r="D4" s="561"/>
      <c r="E4" s="562"/>
      <c r="F4" s="563"/>
      <c r="G4" s="602"/>
      <c r="H4" s="596"/>
      <c r="I4" s="536" t="s">
        <v>31</v>
      </c>
      <c r="J4" s="604" t="s">
        <v>32</v>
      </c>
      <c r="K4" s="600"/>
      <c r="L4" s="600"/>
      <c r="M4" s="578"/>
      <c r="N4" s="566" t="s">
        <v>33</v>
      </c>
      <c r="O4" s="567"/>
      <c r="P4" s="567"/>
      <c r="Q4" s="575" t="s">
        <v>41</v>
      </c>
      <c r="R4" s="587"/>
      <c r="S4" s="588"/>
      <c r="T4" s="587"/>
      <c r="U4" s="588"/>
      <c r="V4" s="587"/>
      <c r="W4" s="588"/>
      <c r="X4" s="587"/>
      <c r="Y4" s="588"/>
    </row>
    <row r="5" spans="1:25" ht="16.5" thickBot="1">
      <c r="A5" s="552"/>
      <c r="B5" s="583"/>
      <c r="C5" s="554" t="s">
        <v>34</v>
      </c>
      <c r="D5" s="536" t="s">
        <v>35</v>
      </c>
      <c r="E5" s="562" t="s">
        <v>36</v>
      </c>
      <c r="F5" s="563"/>
      <c r="G5" s="602"/>
      <c r="H5" s="596"/>
      <c r="I5" s="567"/>
      <c r="J5" s="536" t="s">
        <v>37</v>
      </c>
      <c r="K5" s="536" t="s">
        <v>93</v>
      </c>
      <c r="L5" s="536" t="s">
        <v>38</v>
      </c>
      <c r="M5" s="578"/>
      <c r="N5" s="568"/>
      <c r="O5" s="567"/>
      <c r="P5" s="567"/>
      <c r="Q5" s="576"/>
      <c r="R5" s="585" t="s">
        <v>55</v>
      </c>
      <c r="S5" s="593"/>
      <c r="T5" s="593"/>
      <c r="U5" s="593"/>
      <c r="V5" s="593"/>
      <c r="W5" s="593"/>
      <c r="X5" s="593"/>
      <c r="Y5" s="586"/>
    </row>
    <row r="6" spans="1:25" ht="16.5" thickBot="1">
      <c r="A6" s="552"/>
      <c r="B6" s="583"/>
      <c r="C6" s="554"/>
      <c r="D6" s="536"/>
      <c r="E6" s="562"/>
      <c r="F6" s="563"/>
      <c r="G6" s="602"/>
      <c r="H6" s="596"/>
      <c r="I6" s="567"/>
      <c r="J6" s="536"/>
      <c r="K6" s="536"/>
      <c r="L6" s="536"/>
      <c r="M6" s="578"/>
      <c r="N6" s="41">
        <v>1</v>
      </c>
      <c r="O6" s="42">
        <v>2</v>
      </c>
      <c r="P6" s="42">
        <v>3</v>
      </c>
      <c r="Q6" s="43">
        <v>4</v>
      </c>
      <c r="R6" s="44">
        <v>1</v>
      </c>
      <c r="S6" s="45">
        <v>2</v>
      </c>
      <c r="T6" s="46">
        <v>3</v>
      </c>
      <c r="U6" s="45">
        <v>4</v>
      </c>
      <c r="V6" s="47">
        <v>5</v>
      </c>
      <c r="W6" s="48">
        <v>6</v>
      </c>
      <c r="X6" s="47">
        <v>7</v>
      </c>
      <c r="Y6" s="48">
        <v>8</v>
      </c>
    </row>
    <row r="7" spans="1:25" ht="15.75" customHeight="1" thickBot="1">
      <c r="A7" s="552"/>
      <c r="B7" s="583"/>
      <c r="C7" s="554"/>
      <c r="D7" s="536"/>
      <c r="E7" s="564" t="s">
        <v>91</v>
      </c>
      <c r="F7" s="605" t="s">
        <v>92</v>
      </c>
      <c r="G7" s="602"/>
      <c r="H7" s="596"/>
      <c r="I7" s="567"/>
      <c r="J7" s="536"/>
      <c r="K7" s="536"/>
      <c r="L7" s="536"/>
      <c r="M7" s="578"/>
      <c r="N7" s="599" t="s">
        <v>39</v>
      </c>
      <c r="O7" s="600"/>
      <c r="P7" s="600"/>
      <c r="Q7" s="40"/>
      <c r="R7" s="617" t="s">
        <v>64</v>
      </c>
      <c r="S7" s="618"/>
      <c r="T7" s="618"/>
      <c r="U7" s="618"/>
      <c r="V7" s="618"/>
      <c r="W7" s="618"/>
      <c r="X7" s="618"/>
      <c r="Y7" s="619"/>
    </row>
    <row r="8" spans="1:25" ht="20.25" customHeight="1" thickBot="1">
      <c r="A8" s="553"/>
      <c r="B8" s="584"/>
      <c r="C8" s="555"/>
      <c r="D8" s="537"/>
      <c r="E8" s="565"/>
      <c r="F8" s="606"/>
      <c r="G8" s="603"/>
      <c r="H8" s="597"/>
      <c r="I8" s="589"/>
      <c r="J8" s="537"/>
      <c r="K8" s="537"/>
      <c r="L8" s="537"/>
      <c r="M8" s="579"/>
      <c r="N8" s="49">
        <v>15</v>
      </c>
      <c r="O8" s="50">
        <v>9</v>
      </c>
      <c r="P8" s="50">
        <v>9</v>
      </c>
      <c r="Q8" s="51">
        <v>15</v>
      </c>
      <c r="R8" s="52">
        <v>15</v>
      </c>
      <c r="S8" s="53">
        <v>18</v>
      </c>
      <c r="T8" s="54">
        <v>15</v>
      </c>
      <c r="U8" s="53">
        <v>18</v>
      </c>
      <c r="V8" s="54">
        <v>15</v>
      </c>
      <c r="W8" s="53">
        <v>23</v>
      </c>
      <c r="X8" s="54">
        <v>16</v>
      </c>
      <c r="Y8" s="53">
        <v>20</v>
      </c>
    </row>
    <row r="9" spans="1:25" ht="16.5" thickBot="1">
      <c r="A9" s="55">
        <v>1</v>
      </c>
      <c r="B9" s="56">
        <v>2</v>
      </c>
      <c r="C9" s="44">
        <v>3</v>
      </c>
      <c r="D9" s="57">
        <v>4</v>
      </c>
      <c r="E9" s="57">
        <v>5</v>
      </c>
      <c r="F9" s="45">
        <v>6</v>
      </c>
      <c r="G9" s="58">
        <v>7</v>
      </c>
      <c r="H9" s="44">
        <v>8</v>
      </c>
      <c r="I9" s="57">
        <v>9</v>
      </c>
      <c r="J9" s="57">
        <v>10</v>
      </c>
      <c r="K9" s="57">
        <v>11</v>
      </c>
      <c r="L9" s="57">
        <v>12</v>
      </c>
      <c r="M9" s="45">
        <v>13</v>
      </c>
      <c r="N9" s="46">
        <v>13</v>
      </c>
      <c r="O9" s="57">
        <v>13</v>
      </c>
      <c r="P9" s="57">
        <v>13</v>
      </c>
      <c r="Q9" s="59">
        <v>13</v>
      </c>
      <c r="R9" s="44">
        <v>14</v>
      </c>
      <c r="S9" s="45">
        <v>15</v>
      </c>
      <c r="T9" s="46">
        <v>16</v>
      </c>
      <c r="U9" s="45">
        <v>17</v>
      </c>
      <c r="V9" s="47">
        <v>18</v>
      </c>
      <c r="W9" s="48">
        <v>19</v>
      </c>
      <c r="X9" s="47">
        <v>20</v>
      </c>
      <c r="Y9" s="48">
        <v>21</v>
      </c>
    </row>
    <row r="10" spans="1:25" s="7" customFormat="1" ht="29.25" customHeight="1" thickBot="1">
      <c r="A10" s="548" t="s">
        <v>145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50"/>
    </row>
    <row r="11" spans="1:25" s="7" customFormat="1" ht="26.25" customHeight="1" thickBot="1">
      <c r="A11" s="522" t="s">
        <v>152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30"/>
    </row>
    <row r="12" spans="1:25" s="7" customFormat="1" ht="19.5" customHeight="1">
      <c r="A12" s="61" t="s">
        <v>120</v>
      </c>
      <c r="B12" s="184" t="s">
        <v>53</v>
      </c>
      <c r="C12" s="376">
        <v>1</v>
      </c>
      <c r="D12" s="377"/>
      <c r="E12" s="63"/>
      <c r="F12" s="64"/>
      <c r="G12" s="65">
        <v>4</v>
      </c>
      <c r="H12" s="66">
        <f>G12*30</f>
        <v>120</v>
      </c>
      <c r="I12" s="134" t="s">
        <v>94</v>
      </c>
      <c r="J12" s="63" t="s">
        <v>95</v>
      </c>
      <c r="K12" s="63"/>
      <c r="L12" s="63" t="s">
        <v>96</v>
      </c>
      <c r="M12" s="14">
        <f>H12-R16</f>
        <v>120</v>
      </c>
      <c r="N12" s="13"/>
      <c r="O12" s="12"/>
      <c r="P12" s="14"/>
      <c r="Q12" s="15"/>
      <c r="R12" s="67">
        <v>4</v>
      </c>
      <c r="S12" s="68"/>
      <c r="T12" s="69"/>
      <c r="U12" s="68"/>
      <c r="V12" s="69"/>
      <c r="W12" s="68"/>
      <c r="X12" s="69"/>
      <c r="Y12" s="68"/>
    </row>
    <row r="13" spans="1:25" s="8" customFormat="1" ht="19.5" customHeight="1">
      <c r="A13" s="70" t="s">
        <v>121</v>
      </c>
      <c r="B13" s="308" t="s">
        <v>140</v>
      </c>
      <c r="C13" s="378"/>
      <c r="D13" s="379"/>
      <c r="E13" s="73"/>
      <c r="F13" s="74"/>
      <c r="G13" s="84">
        <v>6</v>
      </c>
      <c r="H13" s="75">
        <f>G13*30</f>
        <v>180</v>
      </c>
      <c r="I13" s="135" t="s">
        <v>108</v>
      </c>
      <c r="J13" s="135"/>
      <c r="K13" s="135"/>
      <c r="L13" s="135" t="s">
        <v>108</v>
      </c>
      <c r="M13" s="136">
        <f>H13-I13</f>
        <v>114</v>
      </c>
      <c r="N13" s="21"/>
      <c r="O13" s="22"/>
      <c r="P13" s="23"/>
      <c r="Q13" s="24"/>
      <c r="R13" s="76"/>
      <c r="S13" s="77"/>
      <c r="T13" s="78"/>
      <c r="U13" s="79"/>
      <c r="V13" s="80"/>
      <c r="W13" s="79"/>
      <c r="X13" s="80"/>
      <c r="Y13" s="79"/>
    </row>
    <row r="14" spans="1:25" s="8" customFormat="1" ht="19.5" customHeight="1">
      <c r="A14" s="70" t="s">
        <v>141</v>
      </c>
      <c r="B14" s="308" t="s">
        <v>140</v>
      </c>
      <c r="C14" s="378"/>
      <c r="D14" s="379" t="s">
        <v>42</v>
      </c>
      <c r="E14" s="73"/>
      <c r="F14" s="74"/>
      <c r="G14" s="84">
        <v>3</v>
      </c>
      <c r="H14" s="75">
        <f>G14*30</f>
        <v>90</v>
      </c>
      <c r="I14" s="135" t="s">
        <v>95</v>
      </c>
      <c r="J14" s="135"/>
      <c r="K14" s="135"/>
      <c r="L14" s="135" t="s">
        <v>95</v>
      </c>
      <c r="M14" s="136">
        <f>H14-I14</f>
        <v>60</v>
      </c>
      <c r="N14" s="21"/>
      <c r="O14" s="22"/>
      <c r="P14" s="23"/>
      <c r="Q14" s="24"/>
      <c r="R14" s="76">
        <v>2</v>
      </c>
      <c r="S14" s="77"/>
      <c r="T14" s="78"/>
      <c r="U14" s="79"/>
      <c r="V14" s="80"/>
      <c r="W14" s="79"/>
      <c r="X14" s="80"/>
      <c r="Y14" s="79"/>
    </row>
    <row r="15" spans="1:25" s="8" customFormat="1" ht="19.5" customHeight="1">
      <c r="A15" s="70" t="s">
        <v>142</v>
      </c>
      <c r="B15" s="308" t="s">
        <v>140</v>
      </c>
      <c r="C15" s="378">
        <v>2</v>
      </c>
      <c r="D15" s="379"/>
      <c r="E15" s="73"/>
      <c r="F15" s="74"/>
      <c r="G15" s="84">
        <v>3</v>
      </c>
      <c r="H15" s="75">
        <f>G15*30</f>
        <v>90</v>
      </c>
      <c r="I15" s="135" t="s">
        <v>109</v>
      </c>
      <c r="J15" s="135"/>
      <c r="K15" s="135"/>
      <c r="L15" s="135" t="s">
        <v>109</v>
      </c>
      <c r="M15" s="136">
        <f>H15-I15</f>
        <v>54</v>
      </c>
      <c r="N15" s="21"/>
      <c r="O15" s="22"/>
      <c r="P15" s="23"/>
      <c r="Q15" s="24"/>
      <c r="R15" s="76"/>
      <c r="S15" s="77">
        <v>2</v>
      </c>
      <c r="T15" s="78"/>
      <c r="U15" s="79"/>
      <c r="V15" s="80"/>
      <c r="W15" s="79"/>
      <c r="X15" s="80"/>
      <c r="Y15" s="79"/>
    </row>
    <row r="16" spans="1:25" s="8" customFormat="1" ht="42" customHeight="1" thickBot="1">
      <c r="A16" s="81" t="s">
        <v>143</v>
      </c>
      <c r="B16" s="303" t="s">
        <v>54</v>
      </c>
      <c r="C16" s="380">
        <v>3</v>
      </c>
      <c r="D16" s="381"/>
      <c r="E16" s="82"/>
      <c r="F16" s="83"/>
      <c r="G16" s="84">
        <v>6</v>
      </c>
      <c r="H16" s="233">
        <f>G16*30</f>
        <v>180</v>
      </c>
      <c r="I16" s="137" t="s">
        <v>94</v>
      </c>
      <c r="J16" s="138" t="s">
        <v>95</v>
      </c>
      <c r="K16" s="138"/>
      <c r="L16" s="138" t="s">
        <v>95</v>
      </c>
      <c r="M16" s="234">
        <f>H16-I16</f>
        <v>120</v>
      </c>
      <c r="N16" s="16"/>
      <c r="O16" s="17"/>
      <c r="P16" s="18"/>
      <c r="Q16" s="19"/>
      <c r="R16" s="85"/>
      <c r="S16" s="86"/>
      <c r="T16" s="87">
        <v>4</v>
      </c>
      <c r="U16" s="88"/>
      <c r="V16" s="89"/>
      <c r="W16" s="88"/>
      <c r="X16" s="89"/>
      <c r="Y16" s="88"/>
    </row>
    <row r="17" spans="1:25" s="7" customFormat="1" ht="24" customHeight="1" thickBot="1">
      <c r="A17" s="539" t="s">
        <v>123</v>
      </c>
      <c r="B17" s="540"/>
      <c r="C17" s="540"/>
      <c r="D17" s="540"/>
      <c r="E17" s="540"/>
      <c r="F17" s="541"/>
      <c r="G17" s="231">
        <f>G12+G13+G16</f>
        <v>16</v>
      </c>
      <c r="H17" s="96">
        <f>H12+H13+H16</f>
        <v>480</v>
      </c>
      <c r="I17" s="225">
        <f>I12+I13+I16</f>
        <v>186</v>
      </c>
      <c r="J17" s="225">
        <f>J12+J13+J16</f>
        <v>60</v>
      </c>
      <c r="K17" s="225">
        <v>0</v>
      </c>
      <c r="L17" s="225">
        <f>L12+L13+L16</f>
        <v>126</v>
      </c>
      <c r="M17" s="235">
        <f>M12+M13+M16</f>
        <v>354</v>
      </c>
      <c r="N17" s="232">
        <f>SUM(N13:N13)</f>
        <v>0</v>
      </c>
      <c r="O17" s="9">
        <f>SUM(O13:O13)</f>
        <v>0</v>
      </c>
      <c r="P17" s="10">
        <f>SUM(P13:P13)</f>
        <v>0</v>
      </c>
      <c r="Q17" s="11"/>
      <c r="R17" s="97">
        <f>SUM(R12:R16)</f>
        <v>6</v>
      </c>
      <c r="S17" s="60">
        <f>SUM(S12:S16)</f>
        <v>2</v>
      </c>
      <c r="T17" s="98">
        <f>SUM(T12:T16)</f>
        <v>4</v>
      </c>
      <c r="U17" s="99"/>
      <c r="V17" s="98"/>
      <c r="W17" s="99"/>
      <c r="X17" s="98"/>
      <c r="Y17" s="100"/>
    </row>
    <row r="18" spans="1:25" s="7" customFormat="1" ht="24.75" customHeight="1" thickBot="1">
      <c r="A18" s="522" t="s">
        <v>119</v>
      </c>
      <c r="B18" s="523"/>
      <c r="C18" s="523"/>
      <c r="D18" s="523"/>
      <c r="E18" s="523"/>
      <c r="F18" s="523"/>
      <c r="G18" s="523"/>
      <c r="H18" s="531"/>
      <c r="I18" s="531"/>
      <c r="J18" s="531"/>
      <c r="K18" s="531"/>
      <c r="L18" s="531"/>
      <c r="M18" s="531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4"/>
    </row>
    <row r="19" spans="1:25" s="7" customFormat="1" ht="20.25" customHeight="1">
      <c r="A19" s="81" t="s">
        <v>117</v>
      </c>
      <c r="B19" s="184" t="s">
        <v>75</v>
      </c>
      <c r="C19" s="382">
        <v>3</v>
      </c>
      <c r="D19" s="383"/>
      <c r="E19" s="106"/>
      <c r="F19" s="154"/>
      <c r="G19" s="166">
        <v>5</v>
      </c>
      <c r="H19" s="62">
        <f>G19*30</f>
        <v>150</v>
      </c>
      <c r="I19" s="12">
        <v>60</v>
      </c>
      <c r="J19" s="12">
        <v>15</v>
      </c>
      <c r="K19" s="12"/>
      <c r="L19" s="223">
        <v>45</v>
      </c>
      <c r="M19" s="63">
        <f>H19-I19</f>
        <v>90</v>
      </c>
      <c r="N19" s="149"/>
      <c r="O19" s="149"/>
      <c r="P19" s="149"/>
      <c r="Q19" s="153"/>
      <c r="R19" s="62"/>
      <c r="S19" s="109"/>
      <c r="T19" s="108">
        <v>4</v>
      </c>
      <c r="U19" s="257"/>
      <c r="V19" s="162"/>
      <c r="W19" s="110"/>
      <c r="X19" s="163"/>
      <c r="Y19" s="88"/>
    </row>
    <row r="20" spans="1:25" s="7" customFormat="1" ht="21.75" customHeight="1">
      <c r="A20" s="81" t="s">
        <v>118</v>
      </c>
      <c r="B20" s="303" t="s">
        <v>74</v>
      </c>
      <c r="C20" s="382">
        <v>2</v>
      </c>
      <c r="D20" s="383"/>
      <c r="E20" s="106"/>
      <c r="F20" s="154"/>
      <c r="G20" s="166">
        <v>5</v>
      </c>
      <c r="H20" s="78">
        <f>G20*30</f>
        <v>150</v>
      </c>
      <c r="I20" s="22" t="s">
        <v>112</v>
      </c>
      <c r="J20" s="22" t="s">
        <v>111</v>
      </c>
      <c r="K20" s="22"/>
      <c r="L20" s="224" t="s">
        <v>109</v>
      </c>
      <c r="M20" s="73">
        <f>H20-I20</f>
        <v>96</v>
      </c>
      <c r="N20" s="226"/>
      <c r="O20" s="226"/>
      <c r="P20" s="226"/>
      <c r="Q20" s="268"/>
      <c r="R20" s="72"/>
      <c r="S20" s="77">
        <v>3</v>
      </c>
      <c r="T20" s="78"/>
      <c r="U20" s="269"/>
      <c r="V20" s="163"/>
      <c r="W20" s="88"/>
      <c r="X20" s="89"/>
      <c r="Y20" s="88"/>
    </row>
    <row r="21" spans="1:25" s="8" customFormat="1" ht="21.75" customHeight="1" thickBot="1">
      <c r="A21" s="90" t="s">
        <v>139</v>
      </c>
      <c r="B21" s="91" t="s">
        <v>48</v>
      </c>
      <c r="C21" s="260"/>
      <c r="D21" s="384">
        <v>6</v>
      </c>
      <c r="E21" s="92"/>
      <c r="F21" s="93"/>
      <c r="G21" s="94">
        <v>4</v>
      </c>
      <c r="H21" s="233">
        <f>G21*30</f>
        <v>120</v>
      </c>
      <c r="I21" s="137"/>
      <c r="J21" s="92"/>
      <c r="K21" s="92"/>
      <c r="L21" s="92"/>
      <c r="M21" s="234">
        <f>H21-I21</f>
        <v>120</v>
      </c>
      <c r="N21" s="16"/>
      <c r="O21" s="17"/>
      <c r="P21" s="18"/>
      <c r="Q21" s="19"/>
      <c r="R21" s="252"/>
      <c r="S21" s="301"/>
      <c r="T21" s="302"/>
      <c r="U21" s="304"/>
      <c r="V21" s="165"/>
      <c r="W21" s="104"/>
      <c r="X21" s="256"/>
      <c r="Y21" s="104"/>
    </row>
    <row r="22" spans="1:25" s="7" customFormat="1" ht="24" customHeight="1" thickBot="1">
      <c r="A22" s="539" t="s">
        <v>122</v>
      </c>
      <c r="B22" s="540"/>
      <c r="C22" s="540"/>
      <c r="D22" s="540"/>
      <c r="E22" s="540"/>
      <c r="F22" s="541"/>
      <c r="G22" s="231">
        <f aca="true" t="shared" si="0" ref="G22:M22">G19+G21+G20</f>
        <v>14</v>
      </c>
      <c r="H22" s="238">
        <f t="shared" si="0"/>
        <v>420</v>
      </c>
      <c r="I22" s="239">
        <f t="shared" si="0"/>
        <v>114</v>
      </c>
      <c r="J22" s="239">
        <f t="shared" si="0"/>
        <v>33</v>
      </c>
      <c r="K22" s="239">
        <v>0</v>
      </c>
      <c r="L22" s="239">
        <f t="shared" si="0"/>
        <v>81</v>
      </c>
      <c r="M22" s="239">
        <f t="shared" si="0"/>
        <v>306</v>
      </c>
      <c r="N22" s="241" t="e">
        <f>SUM(#REF!)</f>
        <v>#REF!</v>
      </c>
      <c r="O22" s="242" t="e">
        <f>SUM(#REF!)</f>
        <v>#REF!</v>
      </c>
      <c r="P22" s="243" t="e">
        <f>SUM(#REF!)</f>
        <v>#REF!</v>
      </c>
      <c r="Q22" s="244"/>
      <c r="R22" s="245"/>
      <c r="S22" s="229">
        <v>3</v>
      </c>
      <c r="T22" s="246">
        <v>4</v>
      </c>
      <c r="U22" s="228"/>
      <c r="V22" s="97"/>
      <c r="W22" s="99"/>
      <c r="X22" s="98"/>
      <c r="Y22" s="100"/>
    </row>
    <row r="23" spans="1:25" s="7" customFormat="1" ht="24" customHeight="1" thickBot="1">
      <c r="A23" s="230"/>
      <c r="B23" s="520" t="s">
        <v>124</v>
      </c>
      <c r="C23" s="532"/>
      <c r="D23" s="532"/>
      <c r="E23" s="532"/>
      <c r="F23" s="532"/>
      <c r="G23" s="236">
        <f>G22+G17</f>
        <v>30</v>
      </c>
      <c r="H23" s="247">
        <f aca="true" t="shared" si="1" ref="H23:S23">H22+H17</f>
        <v>900</v>
      </c>
      <c r="I23" s="248">
        <f t="shared" si="1"/>
        <v>300</v>
      </c>
      <c r="J23" s="248">
        <f t="shared" si="1"/>
        <v>93</v>
      </c>
      <c r="K23" s="248">
        <v>0</v>
      </c>
      <c r="L23" s="248">
        <f t="shared" si="1"/>
        <v>207</v>
      </c>
      <c r="M23" s="248">
        <f t="shared" si="1"/>
        <v>660</v>
      </c>
      <c r="N23" s="248" t="e">
        <f t="shared" si="1"/>
        <v>#REF!</v>
      </c>
      <c r="O23" s="248" t="e">
        <f t="shared" si="1"/>
        <v>#REF!</v>
      </c>
      <c r="P23" s="248" t="e">
        <f t="shared" si="1"/>
        <v>#REF!</v>
      </c>
      <c r="Q23" s="250">
        <f t="shared" si="1"/>
        <v>0</v>
      </c>
      <c r="R23" s="247">
        <f t="shared" si="1"/>
        <v>6</v>
      </c>
      <c r="S23" s="249">
        <f t="shared" si="1"/>
        <v>5</v>
      </c>
      <c r="T23" s="251">
        <f>T22+T17</f>
        <v>8</v>
      </c>
      <c r="U23" s="249"/>
      <c r="V23" s="305"/>
      <c r="W23" s="237"/>
      <c r="X23" s="305"/>
      <c r="Y23" s="237"/>
    </row>
    <row r="24" spans="1:25" s="7" customFormat="1" ht="29.25" customHeight="1" thickBot="1">
      <c r="A24" s="548" t="s">
        <v>147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  <c r="V24" s="549"/>
      <c r="W24" s="549"/>
      <c r="X24" s="549"/>
      <c r="Y24" s="550"/>
    </row>
    <row r="25" spans="1:25" s="7" customFormat="1" ht="26.25" customHeight="1" thickBot="1">
      <c r="A25" s="533" t="s">
        <v>125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4"/>
      <c r="U25" s="534"/>
      <c r="V25" s="534"/>
      <c r="W25" s="534"/>
      <c r="X25" s="533"/>
      <c r="Y25" s="533"/>
    </row>
    <row r="26" spans="1:25" s="7" customFormat="1" ht="23.25" customHeight="1" thickBot="1">
      <c r="A26" s="522" t="s">
        <v>153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4"/>
    </row>
    <row r="27" spans="1:25" s="7" customFormat="1" ht="21.75" customHeight="1">
      <c r="A27" s="81" t="s">
        <v>72</v>
      </c>
      <c r="B27" s="325" t="s">
        <v>77</v>
      </c>
      <c r="C27" s="385">
        <v>4</v>
      </c>
      <c r="D27" s="226"/>
      <c r="E27" s="313"/>
      <c r="F27" s="71"/>
      <c r="G27" s="326">
        <v>6</v>
      </c>
      <c r="H27" s="320">
        <f>G27*30</f>
        <v>180</v>
      </c>
      <c r="I27" s="82" t="s">
        <v>110</v>
      </c>
      <c r="J27" s="82" t="s">
        <v>109</v>
      </c>
      <c r="K27" s="222"/>
      <c r="L27" s="82" t="s">
        <v>109</v>
      </c>
      <c r="M27" s="307" t="s">
        <v>144</v>
      </c>
      <c r="N27" s="106"/>
      <c r="O27" s="106"/>
      <c r="P27" s="106"/>
      <c r="Q27" s="154"/>
      <c r="R27" s="76"/>
      <c r="S27" s="319"/>
      <c r="T27" s="76"/>
      <c r="U27" s="315">
        <v>4</v>
      </c>
      <c r="V27" s="316"/>
      <c r="W27" s="317"/>
      <c r="X27" s="316"/>
      <c r="Y27" s="318"/>
    </row>
    <row r="28" spans="1:25" s="7" customFormat="1" ht="21" customHeight="1" thickBot="1">
      <c r="A28" s="324" t="s">
        <v>149</v>
      </c>
      <c r="B28" s="394" t="s">
        <v>56</v>
      </c>
      <c r="C28" s="111">
        <v>4</v>
      </c>
      <c r="D28" s="253"/>
      <c r="E28" s="302"/>
      <c r="F28" s="254"/>
      <c r="G28" s="146">
        <v>6</v>
      </c>
      <c r="H28" s="309">
        <f>G28*30</f>
        <v>180</v>
      </c>
      <c r="I28" s="310" t="s">
        <v>110</v>
      </c>
      <c r="J28" s="310" t="s">
        <v>109</v>
      </c>
      <c r="K28" s="92"/>
      <c r="L28" s="310" t="s">
        <v>109</v>
      </c>
      <c r="M28" s="311" t="s">
        <v>144</v>
      </c>
      <c r="N28" s="252"/>
      <c r="O28" s="253"/>
      <c r="P28" s="301"/>
      <c r="Q28" s="312"/>
      <c r="R28" s="253"/>
      <c r="S28" s="301"/>
      <c r="T28" s="103"/>
      <c r="U28" s="255">
        <v>4</v>
      </c>
      <c r="V28" s="165"/>
      <c r="W28" s="104"/>
      <c r="X28" s="256"/>
      <c r="Y28" s="104"/>
    </row>
    <row r="29" spans="1:25" s="8" customFormat="1" ht="23.25" customHeight="1" thickBot="1">
      <c r="A29" s="525" t="s">
        <v>65</v>
      </c>
      <c r="B29" s="526"/>
      <c r="C29" s="526"/>
      <c r="D29" s="526"/>
      <c r="E29" s="526"/>
      <c r="F29" s="527"/>
      <c r="G29" s="259">
        <v>6</v>
      </c>
      <c r="H29" s="238">
        <v>180</v>
      </c>
      <c r="I29" s="239">
        <v>72</v>
      </c>
      <c r="J29" s="239">
        <v>36</v>
      </c>
      <c r="K29" s="239">
        <v>0</v>
      </c>
      <c r="L29" s="239">
        <v>36</v>
      </c>
      <c r="M29" s="240">
        <v>108</v>
      </c>
      <c r="N29" s="258"/>
      <c r="O29" s="258"/>
      <c r="P29" s="258"/>
      <c r="Q29" s="258"/>
      <c r="R29" s="260"/>
      <c r="S29" s="261"/>
      <c r="T29" s="227"/>
      <c r="U29" s="262">
        <v>4</v>
      </c>
      <c r="V29" s="263"/>
      <c r="W29" s="264"/>
      <c r="X29" s="263"/>
      <c r="Y29" s="264"/>
    </row>
    <row r="30" spans="1:26" s="7" customFormat="1" ht="27.75" customHeight="1" thickBot="1">
      <c r="A30" s="614" t="s">
        <v>126</v>
      </c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6"/>
      <c r="Z30" s="267"/>
    </row>
    <row r="31" spans="1:26" s="7" customFormat="1" ht="24" customHeight="1" thickBot="1">
      <c r="A31" s="522" t="s">
        <v>154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4"/>
      <c r="Z31" s="267"/>
    </row>
    <row r="32" spans="1:25" s="7" customFormat="1" ht="22.5" customHeight="1">
      <c r="A32" s="81" t="s">
        <v>73</v>
      </c>
      <c r="B32" s="395" t="s">
        <v>80</v>
      </c>
      <c r="C32" s="378">
        <v>4</v>
      </c>
      <c r="D32" s="313"/>
      <c r="E32" s="226"/>
      <c r="F32" s="268"/>
      <c r="G32" s="166">
        <v>4</v>
      </c>
      <c r="H32" s="72">
        <f>G32*30</f>
        <v>120</v>
      </c>
      <c r="I32" s="22">
        <v>54</v>
      </c>
      <c r="J32" s="73" t="s">
        <v>111</v>
      </c>
      <c r="K32" s="73"/>
      <c r="L32" s="73" t="s">
        <v>109</v>
      </c>
      <c r="M32" s="22">
        <v>66</v>
      </c>
      <c r="N32" s="226"/>
      <c r="O32" s="226"/>
      <c r="P32" s="226"/>
      <c r="Q32" s="268"/>
      <c r="R32" s="72"/>
      <c r="S32" s="77"/>
      <c r="T32" s="78"/>
      <c r="U32" s="269">
        <v>3</v>
      </c>
      <c r="V32" s="270"/>
      <c r="W32" s="79"/>
      <c r="X32" s="270"/>
      <c r="Y32" s="79"/>
    </row>
    <row r="33" spans="1:25" s="7" customFormat="1" ht="22.5" customHeight="1">
      <c r="A33" s="265" t="s">
        <v>150</v>
      </c>
      <c r="B33" s="308" t="s">
        <v>137</v>
      </c>
      <c r="C33" s="386">
        <v>4</v>
      </c>
      <c r="D33" s="322"/>
      <c r="E33" s="271"/>
      <c r="F33" s="272"/>
      <c r="G33" s="273">
        <v>4</v>
      </c>
      <c r="H33" s="76">
        <f>G33*30</f>
        <v>120</v>
      </c>
      <c r="I33" s="222">
        <v>54</v>
      </c>
      <c r="J33" s="82" t="s">
        <v>111</v>
      </c>
      <c r="K33" s="73"/>
      <c r="L33" s="73" t="s">
        <v>109</v>
      </c>
      <c r="M33" s="22">
        <v>66</v>
      </c>
      <c r="N33" s="226"/>
      <c r="O33" s="226"/>
      <c r="P33" s="226"/>
      <c r="Q33" s="268"/>
      <c r="R33" s="72"/>
      <c r="S33" s="77"/>
      <c r="T33" s="78"/>
      <c r="U33" s="274">
        <v>3</v>
      </c>
      <c r="V33" s="275"/>
      <c r="W33" s="276"/>
      <c r="X33" s="275"/>
      <c r="Y33" s="276"/>
    </row>
    <row r="34" spans="1:25" s="7" customFormat="1" ht="23.25" customHeight="1" thickBot="1">
      <c r="A34" s="174" t="s">
        <v>151</v>
      </c>
      <c r="B34" s="266" t="s">
        <v>136</v>
      </c>
      <c r="C34" s="387">
        <v>4</v>
      </c>
      <c r="D34" s="321"/>
      <c r="E34" s="150"/>
      <c r="F34" s="155"/>
      <c r="G34" s="323">
        <v>4</v>
      </c>
      <c r="H34" s="103">
        <f>G34*30</f>
        <v>120</v>
      </c>
      <c r="I34" s="314">
        <v>54</v>
      </c>
      <c r="J34" s="73" t="s">
        <v>111</v>
      </c>
      <c r="K34" s="82"/>
      <c r="L34" s="82" t="s">
        <v>109</v>
      </c>
      <c r="M34" s="222">
        <v>66</v>
      </c>
      <c r="N34" s="106"/>
      <c r="O34" s="106"/>
      <c r="P34" s="106"/>
      <c r="Q34" s="154"/>
      <c r="R34" s="76"/>
      <c r="S34" s="86"/>
      <c r="T34" s="87"/>
      <c r="U34" s="160">
        <v>3</v>
      </c>
      <c r="V34" s="164"/>
      <c r="W34" s="107"/>
      <c r="X34" s="164"/>
      <c r="Y34" s="107"/>
    </row>
    <row r="35" spans="1:25" s="7" customFormat="1" ht="21" customHeight="1" thickBot="1">
      <c r="A35" s="542" t="s">
        <v>51</v>
      </c>
      <c r="B35" s="543"/>
      <c r="C35" s="543"/>
      <c r="D35" s="543"/>
      <c r="E35" s="543"/>
      <c r="F35" s="544"/>
      <c r="G35" s="95">
        <v>4</v>
      </c>
      <c r="H35" s="175">
        <v>120</v>
      </c>
      <c r="I35" s="175">
        <v>30</v>
      </c>
      <c r="J35" s="175">
        <v>18</v>
      </c>
      <c r="K35" s="175">
        <v>0</v>
      </c>
      <c r="L35" s="225">
        <v>36</v>
      </c>
      <c r="M35" s="306" t="s">
        <v>108</v>
      </c>
      <c r="N35" s="168" t="e">
        <f>#REF!+#REF!+N19+#REF!</f>
        <v>#REF!</v>
      </c>
      <c r="O35" s="168" t="e">
        <f>#REF!+#REF!+O19+#REF!</f>
        <v>#REF!</v>
      </c>
      <c r="P35" s="168" t="e">
        <f>#REF!+#REF!+P19+#REF!</f>
        <v>#REF!</v>
      </c>
      <c r="Q35" s="169" t="e">
        <f>#REF!+#REF!+Q19+#REF!</f>
        <v>#REF!</v>
      </c>
      <c r="R35" s="167"/>
      <c r="S35" s="170"/>
      <c r="T35" s="171"/>
      <c r="U35" s="172">
        <f>U19+U32</f>
        <v>3</v>
      </c>
      <c r="V35" s="173"/>
      <c r="W35" s="100"/>
      <c r="X35" s="173"/>
      <c r="Y35" s="100"/>
    </row>
    <row r="36" spans="1:25" s="7" customFormat="1" ht="19.5" customHeight="1" thickBot="1">
      <c r="A36" s="516" t="s">
        <v>127</v>
      </c>
      <c r="B36" s="517"/>
      <c r="C36" s="517"/>
      <c r="D36" s="517"/>
      <c r="E36" s="517"/>
      <c r="F36" s="518"/>
      <c r="G36" s="113">
        <f>G29+G35</f>
        <v>10</v>
      </c>
      <c r="H36" s="280">
        <f>H29+H35</f>
        <v>300</v>
      </c>
      <c r="I36" s="280">
        <f>I29+I35</f>
        <v>102</v>
      </c>
      <c r="J36" s="280">
        <f>J29+J35</f>
        <v>54</v>
      </c>
      <c r="K36" s="280">
        <v>0</v>
      </c>
      <c r="L36" s="281">
        <f>L29+L35</f>
        <v>72</v>
      </c>
      <c r="M36" s="281">
        <f>M29+M35</f>
        <v>174</v>
      </c>
      <c r="N36" s="151">
        <f>SUM(N28:N34)</f>
        <v>0</v>
      </c>
      <c r="O36" s="151">
        <f>SUM(O28:O34)</f>
        <v>0</v>
      </c>
      <c r="P36" s="152">
        <f>SUM(P28:P34)</f>
        <v>0</v>
      </c>
      <c r="Q36" s="156"/>
      <c r="R36" s="111"/>
      <c r="S36" s="112"/>
      <c r="T36" s="102"/>
      <c r="U36" s="161">
        <f>U29+U35</f>
        <v>7</v>
      </c>
      <c r="V36" s="165"/>
      <c r="W36" s="104"/>
      <c r="X36" s="165"/>
      <c r="Y36" s="104"/>
    </row>
    <row r="37" spans="1:25" s="7" customFormat="1" ht="20.25" customHeight="1" thickBot="1">
      <c r="A37" s="538" t="s">
        <v>128</v>
      </c>
      <c r="B37" s="538"/>
      <c r="C37" s="538"/>
      <c r="D37" s="538"/>
      <c r="E37" s="538"/>
      <c r="F37" s="538"/>
      <c r="G37" s="114">
        <f>G23+G36</f>
        <v>40</v>
      </c>
      <c r="H37" s="278">
        <f>H23+H36</f>
        <v>1200</v>
      </c>
      <c r="I37" s="26">
        <f>I23+I36</f>
        <v>402</v>
      </c>
      <c r="J37" s="26">
        <f>J23+J36</f>
        <v>147</v>
      </c>
      <c r="K37" s="26">
        <v>0</v>
      </c>
      <c r="L37" s="26">
        <f>L23+L36</f>
        <v>279</v>
      </c>
      <c r="M37" s="279">
        <f>M23+M36</f>
        <v>834</v>
      </c>
      <c r="N37" s="26" t="e">
        <f>#REF!+#REF!+#REF!+#REF!+#REF!</f>
        <v>#REF!</v>
      </c>
      <c r="O37" s="26" t="e">
        <f>#REF!+#REF!+#REF!+#REF!+#REF!</f>
        <v>#REF!</v>
      </c>
      <c r="P37" s="26" t="e">
        <f>#REF!+#REF!+#REF!+#REF!+#REF!</f>
        <v>#REF!</v>
      </c>
      <c r="Q37" s="157"/>
      <c r="R37" s="115">
        <f>R17+R36</f>
        <v>6</v>
      </c>
      <c r="S37" s="117">
        <f>S23+S36</f>
        <v>5</v>
      </c>
      <c r="T37" s="116">
        <f>T23+T36</f>
        <v>8</v>
      </c>
      <c r="U37" s="117">
        <f>U17+U36</f>
        <v>7</v>
      </c>
      <c r="V37" s="105"/>
      <c r="W37" s="118"/>
      <c r="X37" s="105"/>
      <c r="Y37" s="118"/>
    </row>
    <row r="38" spans="1:25" s="7" customFormat="1" ht="20.25" customHeight="1" thickBot="1">
      <c r="A38" s="519"/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1"/>
    </row>
    <row r="39" spans="1:25" ht="16.5" thickBot="1">
      <c r="A39" s="55">
        <v>1</v>
      </c>
      <c r="B39" s="56">
        <v>2</v>
      </c>
      <c r="C39" s="44">
        <v>3</v>
      </c>
      <c r="D39" s="57">
        <v>4</v>
      </c>
      <c r="E39" s="57">
        <v>5</v>
      </c>
      <c r="F39" s="45">
        <v>6</v>
      </c>
      <c r="G39" s="58">
        <v>7</v>
      </c>
      <c r="H39" s="44">
        <v>8</v>
      </c>
      <c r="I39" s="57">
        <v>9</v>
      </c>
      <c r="J39" s="57">
        <v>10</v>
      </c>
      <c r="K39" s="57">
        <v>11</v>
      </c>
      <c r="L39" s="57">
        <v>12</v>
      </c>
      <c r="M39" s="45">
        <v>13</v>
      </c>
      <c r="N39" s="46">
        <v>13</v>
      </c>
      <c r="O39" s="57">
        <v>13</v>
      </c>
      <c r="P39" s="57">
        <v>13</v>
      </c>
      <c r="Q39" s="59">
        <v>13</v>
      </c>
      <c r="R39" s="44">
        <v>14</v>
      </c>
      <c r="S39" s="45">
        <v>15</v>
      </c>
      <c r="T39" s="46">
        <v>16</v>
      </c>
      <c r="U39" s="45">
        <v>17</v>
      </c>
      <c r="V39" s="47">
        <v>18</v>
      </c>
      <c r="W39" s="48">
        <v>19</v>
      </c>
      <c r="X39" s="47">
        <v>20</v>
      </c>
      <c r="Y39" s="48">
        <v>21</v>
      </c>
    </row>
    <row r="40" spans="1:25" s="7" customFormat="1" ht="19.5" customHeight="1" thickBot="1">
      <c r="A40" s="288"/>
      <c r="B40" s="546" t="s">
        <v>129</v>
      </c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7"/>
      <c r="N40" s="287">
        <v>4</v>
      </c>
      <c r="O40" s="27">
        <v>2</v>
      </c>
      <c r="P40" s="28" t="s">
        <v>43</v>
      </c>
      <c r="Q40" s="158"/>
      <c r="R40" s="119">
        <v>1</v>
      </c>
      <c r="S40" s="120">
        <v>2</v>
      </c>
      <c r="T40" s="159">
        <v>2</v>
      </c>
      <c r="U40" s="121">
        <v>2</v>
      </c>
      <c r="V40" s="101"/>
      <c r="W40" s="100"/>
      <c r="X40" s="101"/>
      <c r="Y40" s="122"/>
    </row>
    <row r="41" spans="1:25" s="7" customFormat="1" ht="19.5" customHeight="1" thickBot="1">
      <c r="A41" s="288"/>
      <c r="B41" s="546" t="s">
        <v>130</v>
      </c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7"/>
      <c r="N41" s="277">
        <v>5</v>
      </c>
      <c r="O41" s="29" t="s">
        <v>42</v>
      </c>
      <c r="P41" s="28" t="s">
        <v>44</v>
      </c>
      <c r="Q41" s="20"/>
      <c r="R41" s="119">
        <v>1</v>
      </c>
      <c r="S41" s="123"/>
      <c r="T41" s="124"/>
      <c r="U41" s="125"/>
      <c r="V41" s="126"/>
      <c r="W41" s="127">
        <v>1</v>
      </c>
      <c r="X41" s="101"/>
      <c r="Y41" s="122"/>
    </row>
    <row r="42" spans="1:25" s="7" customFormat="1" ht="19.5" customHeight="1" thickBot="1">
      <c r="A42" s="288"/>
      <c r="B42" s="546" t="s">
        <v>131</v>
      </c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7"/>
      <c r="N42" s="282"/>
      <c r="O42" s="283"/>
      <c r="P42" s="283"/>
      <c r="Q42" s="282"/>
      <c r="R42" s="284">
        <v>7</v>
      </c>
      <c r="S42" s="285">
        <v>8</v>
      </c>
      <c r="T42" s="286">
        <v>11</v>
      </c>
      <c r="U42" s="285">
        <v>10</v>
      </c>
      <c r="V42" s="294">
        <v>2</v>
      </c>
      <c r="W42" s="295">
        <v>2</v>
      </c>
      <c r="X42" s="101"/>
      <c r="Y42" s="122"/>
    </row>
    <row r="43" spans="1:25" s="7" customFormat="1" ht="19.5" thickBot="1">
      <c r="A43" s="289"/>
      <c r="B43" s="594" t="s">
        <v>132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5"/>
      <c r="N43" s="282"/>
      <c r="O43" s="283"/>
      <c r="P43" s="283"/>
      <c r="Q43" s="282"/>
      <c r="R43" s="296">
        <v>17.5</v>
      </c>
      <c r="S43" s="299">
        <v>20</v>
      </c>
      <c r="T43" s="300">
        <v>27.5</v>
      </c>
      <c r="U43" s="298">
        <v>25</v>
      </c>
      <c r="V43" s="297">
        <v>5</v>
      </c>
      <c r="W43" s="298">
        <v>5</v>
      </c>
      <c r="X43" s="101"/>
      <c r="Y43" s="122"/>
    </row>
    <row r="44" spans="1:26" s="7" customFormat="1" ht="29.25" customHeight="1" thickBot="1">
      <c r="A44" s="608" t="s">
        <v>133</v>
      </c>
      <c r="B44" s="609"/>
      <c r="C44" s="609"/>
      <c r="D44" s="609"/>
      <c r="E44" s="609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10"/>
      <c r="Z44" s="346"/>
    </row>
    <row r="45" spans="1:26" s="7" customFormat="1" ht="22.5" customHeight="1">
      <c r="A45" s="327">
        <v>1</v>
      </c>
      <c r="B45" s="396" t="s">
        <v>90</v>
      </c>
      <c r="C45" s="328"/>
      <c r="D45" s="329"/>
      <c r="E45" s="329"/>
      <c r="F45" s="330"/>
      <c r="G45" s="331">
        <f>G46+G47</f>
        <v>12</v>
      </c>
      <c r="H45" s="332">
        <f>H46+H47</f>
        <v>360</v>
      </c>
      <c r="I45" s="333">
        <f>I46+I47</f>
        <v>198</v>
      </c>
      <c r="J45" s="334"/>
      <c r="K45" s="334"/>
      <c r="L45" s="334">
        <f>L46+L47</f>
        <v>198</v>
      </c>
      <c r="M45" s="335">
        <f>M46+M47</f>
        <v>162</v>
      </c>
      <c r="N45" s="336"/>
      <c r="O45" s="337"/>
      <c r="P45" s="338"/>
      <c r="Q45" s="339"/>
      <c r="R45" s="340"/>
      <c r="S45" s="341"/>
      <c r="T45" s="342"/>
      <c r="U45" s="343"/>
      <c r="V45" s="344"/>
      <c r="W45" s="345"/>
      <c r="X45" s="344"/>
      <c r="Y45" s="345"/>
      <c r="Z45" s="346"/>
    </row>
    <row r="46" spans="1:26" s="7" customFormat="1" ht="21" customHeight="1">
      <c r="A46" s="347" t="s">
        <v>46</v>
      </c>
      <c r="B46" s="348" t="s">
        <v>90</v>
      </c>
      <c r="C46" s="349">
        <v>2</v>
      </c>
      <c r="D46" s="350">
        <v>1</v>
      </c>
      <c r="E46" s="350"/>
      <c r="F46" s="351"/>
      <c r="G46" s="352">
        <v>6</v>
      </c>
      <c r="H46" s="353">
        <f>G46*30</f>
        <v>180</v>
      </c>
      <c r="I46" s="354">
        <f>J46+K46+L46</f>
        <v>99</v>
      </c>
      <c r="J46" s="350"/>
      <c r="K46" s="350"/>
      <c r="L46" s="350">
        <v>99</v>
      </c>
      <c r="M46" s="355">
        <f>H46-I46</f>
        <v>81</v>
      </c>
      <c r="N46" s="356">
        <v>3</v>
      </c>
      <c r="O46" s="357">
        <v>3</v>
      </c>
      <c r="P46" s="358"/>
      <c r="Q46" s="359"/>
      <c r="R46" s="392">
        <v>3</v>
      </c>
      <c r="S46" s="389">
        <v>3</v>
      </c>
      <c r="T46" s="388"/>
      <c r="U46" s="389"/>
      <c r="V46" s="290"/>
      <c r="W46" s="291"/>
      <c r="X46" s="290"/>
      <c r="Y46" s="291"/>
      <c r="Z46" s="360"/>
    </row>
    <row r="47" spans="1:26" s="7" customFormat="1" ht="22.5" customHeight="1" thickBot="1">
      <c r="A47" s="361" t="s">
        <v>47</v>
      </c>
      <c r="B47" s="362" t="s">
        <v>90</v>
      </c>
      <c r="C47" s="363">
        <v>4</v>
      </c>
      <c r="D47" s="364">
        <v>3</v>
      </c>
      <c r="E47" s="364"/>
      <c r="F47" s="365"/>
      <c r="G47" s="366">
        <v>6</v>
      </c>
      <c r="H47" s="367">
        <f>G47*30</f>
        <v>180</v>
      </c>
      <c r="I47" s="368">
        <f>J47+K47+L47</f>
        <v>99</v>
      </c>
      <c r="J47" s="364"/>
      <c r="K47" s="364"/>
      <c r="L47" s="364">
        <v>99</v>
      </c>
      <c r="M47" s="369">
        <f>H47-I47</f>
        <v>81</v>
      </c>
      <c r="N47" s="370"/>
      <c r="O47" s="371"/>
      <c r="P47" s="372">
        <v>3</v>
      </c>
      <c r="Q47" s="373">
        <v>3</v>
      </c>
      <c r="R47" s="393"/>
      <c r="S47" s="391"/>
      <c r="T47" s="390">
        <v>3</v>
      </c>
      <c r="U47" s="391">
        <v>3</v>
      </c>
      <c r="V47" s="374"/>
      <c r="W47" s="375"/>
      <c r="X47" s="374"/>
      <c r="Y47" s="375"/>
      <c r="Z47" s="360"/>
    </row>
    <row r="48" spans="1:25" s="7" customFormat="1" ht="29.25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8"/>
      <c r="O48" s="179"/>
      <c r="P48" s="179"/>
      <c r="Q48" s="178"/>
      <c r="R48" s="180"/>
      <c r="S48" s="180"/>
      <c r="T48" s="180"/>
      <c r="U48" s="181"/>
      <c r="V48" s="182"/>
      <c r="W48" s="182"/>
      <c r="X48" s="183"/>
      <c r="Y48" s="183"/>
    </row>
    <row r="49" spans="1:20" ht="18.75">
      <c r="A49" s="2"/>
      <c r="B49" s="607" t="s">
        <v>89</v>
      </c>
      <c r="C49" s="607"/>
      <c r="D49" s="607"/>
      <c r="E49" s="607"/>
      <c r="F49" s="607"/>
      <c r="G49" s="545" t="s">
        <v>66</v>
      </c>
      <c r="H49" s="545"/>
      <c r="I49" s="132"/>
      <c r="J49" s="591" t="s">
        <v>113</v>
      </c>
      <c r="K49" s="591"/>
      <c r="L49" s="591"/>
      <c r="M49" s="2"/>
      <c r="N49" s="129"/>
      <c r="O49" s="130"/>
      <c r="P49" s="130"/>
      <c r="Q49" s="131"/>
      <c r="R49" s="2"/>
      <c r="S49" s="2"/>
      <c r="T49" s="2"/>
    </row>
    <row r="50" spans="1:20" ht="12.75" customHeight="1">
      <c r="A50" s="2"/>
      <c r="B50" s="176"/>
      <c r="C50" s="176"/>
      <c r="D50" s="176"/>
      <c r="E50" s="176"/>
      <c r="F50" s="176"/>
      <c r="G50" s="2"/>
      <c r="H50" s="2"/>
      <c r="I50" s="2"/>
      <c r="J50" s="2"/>
      <c r="K50" s="2"/>
      <c r="L50" s="2"/>
      <c r="M50" s="2"/>
      <c r="N50" s="129"/>
      <c r="O50" s="130"/>
      <c r="P50" s="130"/>
      <c r="Q50" s="131"/>
      <c r="R50" s="2"/>
      <c r="S50" s="2"/>
      <c r="T50" s="2"/>
    </row>
    <row r="51" spans="1:20" ht="24" customHeight="1">
      <c r="A51" s="2"/>
      <c r="B51" s="8" t="s">
        <v>83</v>
      </c>
      <c r="C51" s="128"/>
      <c r="D51" s="128"/>
      <c r="E51" s="128"/>
      <c r="F51" s="128"/>
      <c r="G51" s="545" t="s">
        <v>66</v>
      </c>
      <c r="H51" s="545"/>
      <c r="I51" s="132"/>
      <c r="J51" s="591" t="s">
        <v>76</v>
      </c>
      <c r="K51" s="591"/>
      <c r="L51" s="591"/>
      <c r="M51" s="2"/>
      <c r="N51" s="129"/>
      <c r="O51" s="130"/>
      <c r="P51" s="130"/>
      <c r="Q51" s="131"/>
      <c r="R51" s="2"/>
      <c r="S51" s="2"/>
      <c r="T51" s="2"/>
    </row>
    <row r="52" spans="1:20" ht="15.75">
      <c r="A52" s="2"/>
      <c r="B52" s="128"/>
      <c r="C52" s="128"/>
      <c r="D52" s="128"/>
      <c r="E52" s="128"/>
      <c r="F52" s="128"/>
      <c r="G52" s="2"/>
      <c r="H52" s="2"/>
      <c r="I52" s="2"/>
      <c r="J52" s="25"/>
      <c r="K52" s="25"/>
      <c r="L52" s="25"/>
      <c r="M52" s="2"/>
      <c r="N52" s="129"/>
      <c r="O52" s="130"/>
      <c r="P52" s="130"/>
      <c r="Q52" s="131"/>
      <c r="R52" s="2"/>
      <c r="S52" s="2"/>
      <c r="T52" s="2"/>
    </row>
    <row r="53" spans="2:16" s="3" customFormat="1" ht="16.5" customHeight="1">
      <c r="B53" s="147" t="s">
        <v>84</v>
      </c>
      <c r="C53" s="592"/>
      <c r="D53" s="592"/>
      <c r="E53" s="592"/>
      <c r="F53" s="592"/>
      <c r="G53" s="535" t="s">
        <v>66</v>
      </c>
      <c r="H53" s="535"/>
      <c r="I53" s="148"/>
      <c r="J53" s="590" t="s">
        <v>85</v>
      </c>
      <c r="K53" s="590"/>
      <c r="L53" s="590"/>
      <c r="N53" s="133"/>
      <c r="O53" s="133"/>
      <c r="P53" s="133"/>
    </row>
    <row r="54" spans="1:20" ht="15.75">
      <c r="A54" s="2"/>
      <c r="B54" s="2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"/>
      <c r="O54" s="4"/>
      <c r="P54" s="4"/>
      <c r="Q54" s="2"/>
      <c r="R54" s="2"/>
      <c r="S54" s="2"/>
      <c r="T54" s="2"/>
    </row>
    <row r="55" spans="1:20" ht="37.5" customHeight="1">
      <c r="A55" s="2"/>
      <c r="B55" s="292" t="s">
        <v>134</v>
      </c>
      <c r="C55" s="293"/>
      <c r="D55" s="293"/>
      <c r="E55" s="293"/>
      <c r="F55" s="2"/>
      <c r="G55" s="535" t="s">
        <v>66</v>
      </c>
      <c r="H55" s="535"/>
      <c r="I55" s="148"/>
      <c r="J55" s="590" t="s">
        <v>135</v>
      </c>
      <c r="K55" s="590"/>
      <c r="L55" s="590"/>
      <c r="M55" s="2"/>
      <c r="N55" s="2"/>
      <c r="O55" s="2"/>
      <c r="P55" s="2"/>
      <c r="Q55" s="2"/>
      <c r="R55" s="2"/>
      <c r="S55" s="2"/>
      <c r="T55" s="2"/>
    </row>
  </sheetData>
  <sheetProtection/>
  <mergeCells count="62">
    <mergeCell ref="T3:U4"/>
    <mergeCell ref="D5:D8"/>
    <mergeCell ref="R7:Y7"/>
    <mergeCell ref="X3:Y4"/>
    <mergeCell ref="G2:G8"/>
    <mergeCell ref="J4:L4"/>
    <mergeCell ref="F7:F8"/>
    <mergeCell ref="B49:F49"/>
    <mergeCell ref="A44:Y44"/>
    <mergeCell ref="R2:Y2"/>
    <mergeCell ref="N7:P7"/>
    <mergeCell ref="A24:Y24"/>
    <mergeCell ref="A17:F17"/>
    <mergeCell ref="J49:L49"/>
    <mergeCell ref="J53:L53"/>
    <mergeCell ref="J51:L51"/>
    <mergeCell ref="C53:F53"/>
    <mergeCell ref="R3:S4"/>
    <mergeCell ref="R5:Y5"/>
    <mergeCell ref="B43:M43"/>
    <mergeCell ref="H3:H8"/>
    <mergeCell ref="I3:L3"/>
    <mergeCell ref="N3:P3"/>
    <mergeCell ref="V3:W4"/>
    <mergeCell ref="J5:J8"/>
    <mergeCell ref="E5:F6"/>
    <mergeCell ref="K5:K8"/>
    <mergeCell ref="I4:I8"/>
    <mergeCell ref="G55:H55"/>
    <mergeCell ref="J55:L55"/>
    <mergeCell ref="B40:M40"/>
    <mergeCell ref="B41:M41"/>
    <mergeCell ref="G51:H51"/>
    <mergeCell ref="C5:C8"/>
    <mergeCell ref="C2:F4"/>
    <mergeCell ref="E7:E8"/>
    <mergeCell ref="N4:P5"/>
    <mergeCell ref="H2:M2"/>
    <mergeCell ref="A1:Y1"/>
    <mergeCell ref="Q4:Q5"/>
    <mergeCell ref="M3:M8"/>
    <mergeCell ref="N2:Q2"/>
    <mergeCell ref="B2:B8"/>
    <mergeCell ref="G53:H53"/>
    <mergeCell ref="L5:L8"/>
    <mergeCell ref="A37:F37"/>
    <mergeCell ref="A22:F22"/>
    <mergeCell ref="A35:F35"/>
    <mergeCell ref="G49:H49"/>
    <mergeCell ref="B42:M42"/>
    <mergeCell ref="A31:Y31"/>
    <mergeCell ref="A10:Y10"/>
    <mergeCell ref="A2:A8"/>
    <mergeCell ref="A36:F36"/>
    <mergeCell ref="A38:Y38"/>
    <mergeCell ref="A26:Y26"/>
    <mergeCell ref="A29:F29"/>
    <mergeCell ref="A11:Y11"/>
    <mergeCell ref="A18:Y18"/>
    <mergeCell ref="B23:F23"/>
    <mergeCell ref="A25:Y25"/>
    <mergeCell ref="A30:Y30"/>
  </mergeCells>
  <printOptions horizontalCentered="1"/>
  <pageMargins left="0.7" right="0.7" top="0.75" bottom="0.75" header="0.3" footer="0.3"/>
  <pageSetup horizontalDpi="600" verticalDpi="600" orientation="landscape" paperSize="9" scale="52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anya_v</cp:lastModifiedBy>
  <cp:lastPrinted>2021-11-16T13:57:45Z</cp:lastPrinted>
  <dcterms:created xsi:type="dcterms:W3CDTF">2007-11-26T10:42:37Z</dcterms:created>
  <dcterms:modified xsi:type="dcterms:W3CDTF">2021-11-16T13:57:49Z</dcterms:modified>
  <cp:category/>
  <cp:version/>
  <cp:contentType/>
  <cp:contentStatus/>
</cp:coreProperties>
</file>